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minigualdadgovco-my.sharepoint.com/personal/hmora_minigualdad_gov_co/Documents/Documentos relacionamiento con la ciudadania/Necesitdades Página Web/Botón Planeacion y presupuesto/"/>
    </mc:Choice>
  </mc:AlternateContent>
  <xr:revisionPtr revIDLastSave="0" documentId="8_{0D1B69CE-4AAB-4095-9DA8-AFAF9494938D}" xr6:coauthVersionLast="47" xr6:coauthVersionMax="47" xr10:uidLastSave="{00000000-0000-0000-0000-000000000000}"/>
  <bookViews>
    <workbookView xWindow="7140" yWindow="4110" windowWidth="21600" windowHeight="11295" firstSheet="3" activeTab="4" xr2:uid="{7583DF00-9DF6-4A33-845B-63E74FCC3618}"/>
  </bookViews>
  <sheets>
    <sheet name="Hoja2" sheetId="3" state="hidden" r:id="rId1"/>
    <sheet name="Hoja3" sheetId="4" state="hidden" r:id="rId2"/>
    <sheet name="SEGUIMIENTO SEGUNDO TRIMESTRE" sheetId="1" state="hidden" r:id="rId3"/>
    <sheet name="SEGUIMIENTOS 2024" sheetId="2" r:id="rId4"/>
    <sheet name="PLAN DE ACCIÓN" sheetId="6" r:id="rId5"/>
    <sheet name="DELEGADOS" sheetId="7" r:id="rId6"/>
    <sheet name="PLAN DE ACCION" sheetId="5" state="hidden" r:id="rId7"/>
  </sheets>
  <definedNames>
    <definedName name="_xlnm._FilterDatabase" localSheetId="6" hidden="1">'PLAN DE ACCION'!$A$1:$R$84</definedName>
    <definedName name="_xlnm._FilterDatabase" localSheetId="4" hidden="1">'PLAN DE ACCIÓN'!$B$9:$S$91</definedName>
    <definedName name="_xlnm._FilterDatabase" localSheetId="2" hidden="1">'SEGUIMIENTO SEGUNDO TRIMESTRE'!$A$1:$P$65</definedName>
    <definedName name="_xlnm._FilterDatabase" localSheetId="3" hidden="1">'SEGUIMIENTOS 2024'!$A$3:$AR$85</definedName>
  </definedName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1" i="2" l="1"/>
  <c r="W46" i="2" l="1"/>
  <c r="W42" i="2" l="1"/>
  <c r="W40" i="2"/>
  <c r="W37" i="2"/>
  <c r="W24" i="2" l="1"/>
  <c r="W21" i="2"/>
  <c r="W22" i="2"/>
  <c r="W23" i="2"/>
  <c r="W20" i="2"/>
  <c r="W4" i="2" l="1"/>
  <c r="W16" i="2" l="1"/>
  <c r="W7" i="2" l="1"/>
  <c r="W6" i="2" l="1"/>
  <c r="W17" i="2" l="1"/>
  <c r="W32" i="2" l="1"/>
  <c r="W5" i="2" l="1"/>
  <c r="W51" i="2"/>
  <c r="W43" i="2"/>
  <c r="W38" i="2"/>
  <c r="W34" i="2"/>
  <c r="W33" i="2"/>
  <c r="W31" i="2"/>
  <c r="W30" i="2"/>
  <c r="W29" i="2"/>
  <c r="W28" i="2"/>
  <c r="W27" i="2"/>
  <c r="W26" i="2"/>
  <c r="W13" i="2"/>
  <c r="W12" i="2"/>
  <c r="W11" i="2"/>
  <c r="W10" i="2"/>
  <c r="W9" i="2"/>
  <c r="M31" i="1" l="1"/>
  <c r="N31" i="1" s="1"/>
  <c r="M30" i="1"/>
  <c r="N30" i="1" s="1"/>
  <c r="M29" i="1"/>
  <c r="N29" i="1" s="1"/>
  <c r="M28" i="1"/>
  <c r="N28" i="1" s="1"/>
  <c r="M27" i="1"/>
  <c r="N27"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<sst xmlns="http://schemas.openxmlformats.org/spreadsheetml/2006/main" count="4186" uniqueCount="593">
  <si>
    <t>Etiquetas de fila</t>
  </si>
  <si>
    <t>Oficina Asesora de Comunicaciones</t>
  </si>
  <si>
    <t>Oficina de Alianzas Estratégicas y Cooperación Internacional</t>
  </si>
  <si>
    <t>Oficina de Control Interno Disciplinario</t>
  </si>
  <si>
    <t>Oficina de Proyectos para la Igualdad y la Equidad</t>
  </si>
  <si>
    <t>Oficina de Relacionamiento con la Ciudadanía</t>
  </si>
  <si>
    <t>Oficina de Saberes y Conocimientos Estratégicos</t>
  </si>
  <si>
    <t>Oficina de Tecnologías de la Información</t>
  </si>
  <si>
    <t>Oficina Jurídica</t>
  </si>
  <si>
    <t>Secretaria General</t>
  </si>
  <si>
    <t>Subdirección Adminsitrativa y financiera</t>
  </si>
  <si>
    <t>Subdirección contractual</t>
  </si>
  <si>
    <t>Viceministerio de la Juventud</t>
  </si>
  <si>
    <t>Viceministerio de las Diversidades</t>
  </si>
  <si>
    <t>Viceministerio de las Mujeres</t>
  </si>
  <si>
    <t>Viceministerio de pueblos Étnicos y Campesinos</t>
  </si>
  <si>
    <t>Viceministerio para las Poblaciones y Territorios Excluidos y la Superación de la Pobreza</t>
  </si>
  <si>
    <t>Total general</t>
  </si>
  <si>
    <t>pendiente meta</t>
  </si>
  <si>
    <t xml:space="preserve">Oficina Asesora de Planeacion </t>
  </si>
  <si>
    <t>pendiente seguimiento y programacion</t>
  </si>
  <si>
    <t>Oficina de control interno</t>
  </si>
  <si>
    <t>pendiente indicador</t>
  </si>
  <si>
    <t>Objetivo Estratégico / Operativo</t>
  </si>
  <si>
    <t>Dirección</t>
  </si>
  <si>
    <t>Dependencia</t>
  </si>
  <si>
    <t>Proceso</t>
  </si>
  <si>
    <t>Programa / Proyecto</t>
  </si>
  <si>
    <t>Estrategia transformadora</t>
  </si>
  <si>
    <t>Actividad</t>
  </si>
  <si>
    <t>Indicador</t>
  </si>
  <si>
    <t>Formula</t>
  </si>
  <si>
    <t xml:space="preserve">Meta </t>
  </si>
  <si>
    <t>Unidad de medida</t>
  </si>
  <si>
    <t>Programación junio</t>
  </si>
  <si>
    <t>Programación septiembre</t>
  </si>
  <si>
    <t>Programación Diciembre</t>
  </si>
  <si>
    <t>Resultado Cuantitativo</t>
  </si>
  <si>
    <t>Resultado Cualitativo Enero a Junio</t>
  </si>
  <si>
    <t>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t>
  </si>
  <si>
    <t>No aplica</t>
  </si>
  <si>
    <t>Gestión de comunicaciones  </t>
  </si>
  <si>
    <t>No Aplica</t>
  </si>
  <si>
    <t>Gobernanza Interna</t>
  </si>
  <si>
    <t>Divulgar a la población sujeta de derechos, a funcionarios y contratistas de Minigualdad, información relevante aprobada por Comunicaciones.</t>
  </si>
  <si>
    <t xml:space="preserve">Piezas comunicativas internas y externas publicadas en medios de comunicación </t>
  </si>
  <si>
    <t>(Número de piezas publicadas en medios de comunicación / Número de piezas de comunicación proyectadas por la oficina de Comunicaciones)*100</t>
  </si>
  <si>
    <t>Porcentaje</t>
  </si>
  <si>
    <t>Desde enero a junio de 2024 se publicaron 263 piezas de comunicación internas y externas frenta a 502 piezas de comunicación proyectadas, las que no fueron proyectadas corresponden a cambios en las agendas, cancelación del evento, entre otros.</t>
  </si>
  <si>
    <t xml:space="preserve">Oficina Asesora de Planeación </t>
  </si>
  <si>
    <t>Gestion Estrategica</t>
  </si>
  <si>
    <t>Implementación de políticas MIPG</t>
  </si>
  <si>
    <t>Porcentaje de implementación de políticas MIPG</t>
  </si>
  <si>
    <t>(Número de políticas aprobadas y en implementadas / Total de políticas MIPG) x 100</t>
  </si>
  <si>
    <t>Implementar las acciones del programa de transparencia y ética pública  (Plan Anticorrupción y Atención al Ciudadano)</t>
  </si>
  <si>
    <t>Cumplimiento del programa de  transparencia y ética pública  (Plan Anticorrupción y Atención al Ciudadano)</t>
  </si>
  <si>
    <t xml:space="preserve">(Numero de actividades cumplidas del programa de  transparencia y ética pública  / total de actividades programadas del programa de  transparencia y ética pública  </t>
  </si>
  <si>
    <t>Gestión de cooperación internacional</t>
  </si>
  <si>
    <t xml:space="preserve">Ecosistema Institucional del Sector Igualdad y Equidad </t>
  </si>
  <si>
    <t xml:space="preserve">Participar en espacios estratégicos internacionales de interés para el Ministerio </t>
  </si>
  <si>
    <t>(Número de espacios internacionales en los que participa el MIE / Número de espacios en los que se invita al Ministerio y aprobados para participación)*100</t>
  </si>
  <si>
    <t>Número de espacios internacionales en los que participa el MIE / Número de espacios en los que se invita al Ministerio y aprobados para participación</t>
  </si>
  <si>
    <t>De enero a Junio se ha particiapado en 
1. Participación en El 68o período de sesiones de la Comisión de la Condición Jurídica y Social de la Mujer (CSW68) - Viceministerio de Mujeres 
2. Participación en el Foro de la Juventud del ECOSOC 2024 de las Naciones Unidas: "Jóvenes dando forma a soluciones sostenibles e innovadoras: Reforzar la Agenda 2030 y erradicar la pobreza en tiempos de crisis” 16, 17 y 18 de abril de 2024</t>
  </si>
  <si>
    <t xml:space="preserve">Suscribir acuerdos de cooperación internacional y/o alianzas estratégicas para el impulso de las acciones priorizadas por el Ministerio </t>
  </si>
  <si>
    <t xml:space="preserve">Acuerdos suscritos de cooperación internacional </t>
  </si>
  <si>
    <t xml:space="preserve">Número de acuerdos suscritos de cooperación internacional </t>
  </si>
  <si>
    <t>Número</t>
  </si>
  <si>
    <t>el 17 de abril se suscribió un convenio de cooperación internacional con el Organismo Iberoamericano para la Juventud</t>
  </si>
  <si>
    <t xml:space="preserve">Oficina de control Interno  </t>
  </si>
  <si>
    <t>Desarrollar los trabajo de aseguramiento y asesoramiento incluidos en el Plan Anual de Auditoria de la vigencia, aprobados por el Comité Institucional de Control Interno</t>
  </si>
  <si>
    <t>Porcentaje de cumplimiento del Plan</t>
  </si>
  <si>
    <t>(Número de trabajos ejecutados/Número de trabajos planeados)*100</t>
  </si>
  <si>
    <t>Gestión de control Interno Disciplinario</t>
  </si>
  <si>
    <t>Implementar una estrategía de socializacion del canal oficial de comunicación para el trámite a quejas disciplinarias</t>
  </si>
  <si>
    <t>Estrategia de socializacion del canal oficial de comunicaicón para el trámite a quejas disciplinarias</t>
  </si>
  <si>
    <t>Porcentaje de avance del a implementación de la estrategía de socialización del canal oficial.
Hito 1: Creación del canal oficial para la recepción y trámite de quejas. 50%
Hito 2: Levantar inventario de quejas. 50%</t>
  </si>
  <si>
    <t>De enero a junio no se presentaron avances en el indicador</t>
  </si>
  <si>
    <t>Gestión de Proyectos para la Igualdad</t>
  </si>
  <si>
    <t>Acompañar a las entidades territoriales y organizaciones sociales en la formulación y estructuración de proyectos.</t>
  </si>
  <si>
    <t>Asesorías realizadas a entidades territoriales y/u organizaciones sociales en la revisión de proyectos.</t>
  </si>
  <si>
    <t>(Sumatoria de asesorías realizadas a entidades territoriales y/u organizaciones sociales en la revisión de proyectos. / Total de asesorías solicitadas por entidades territoriales y/u organizaciones sociales en la revisión de proyectos)*100</t>
  </si>
  <si>
    <t xml:space="preserve">Durante el período reportado, que abarca el primer y segundo trimestre de 2024, se solicitaron y realizaron un total de 105 asesorías a entidades territoriales y organizaciones sociales para la revisión de proyectos. La distribución de las asesorías fue la siguiente: 2 en enero, 12 en febrero, 8 en marzo, 22 en abril, 25 en mayo y 36 en junio. Es importante destacar que todas las solicitudes fueron atendidas dentro del plazo límite (periodo reportado), lo que significa que se alcanzó un cumplimiento del 100% en la atención oportuna de las mismas.
</t>
  </si>
  <si>
    <t>Trabajar conjuntamente con las dependencias en la formulación de proyectos según solicitud.</t>
  </si>
  <si>
    <t>Proyectos trabajados conjuntamente con las dependencias, finalizados.</t>
  </si>
  <si>
    <t>(Sumatoria de proyectos  trabajados conjuntamente con las depednencias, finalizados/ Total de proyectos trabajados conjuntamente con las dependencias)*100</t>
  </si>
  <si>
    <t>Durante el período reportado, que abarca el primer semestre de 2024, se trabajó de manera conjunta con las distintas dependencias, logrando finalizar un total de 19 proyectos de los 25 que se estuvieron trabajando. Esto implica que, a la fecha de corte, la Oficina de Proyectos para la Igualdad y Equidad aún tenía 6 proyectos pendientes (en estado de primera revisión). Este retraso se debe entre otros a que, al momento del cierre del período, algunos programas se encontraban en ajustes. En consecuencia, para el período objeto de análisis, la Oficina alcanzó un nivel de cumplimiento del 76% en la finalización de los proyectos trabajados conjuntamente con las dependencias.</t>
  </si>
  <si>
    <t>Atención a la ciudadanía  </t>
  </si>
  <si>
    <t>Atender a la ciudadania en los canales dispuestos por la entidad (Presencial, Telefonico a traves del correo electronico relacionamiento con la ciudadania.</t>
  </si>
  <si>
    <t>Porcentaje de atenciones brindadas a la ciudadania canales presencial, telefonico y PQRSDF</t>
  </si>
  <si>
    <t>(Sumatoria de atenciones brindadas a la ciudadania canales presencial, telefonico y PQRSDF/ Total de atenciones solicitadas por la ciudadania canales presencial, telefonico y PQRSDF)*100</t>
  </si>
  <si>
    <t>En el período objeto de reporte, la Oficina de Relacionamiento con la Ciudadanía brindó un total de 86 atenciones, distribuidas de la siguiente manera:
Canal Presencial: 20
Canal Telefónico: N/A debido a que no había entrado en funcionamiento la línea.
PQRSD: 66</t>
  </si>
  <si>
    <t>Gestión de saberes y conocimientos estratégicos  </t>
  </si>
  <si>
    <t xml:space="preserve">Articular programas, políticas y estrategias dirigidos a las poblaciones competencia del Ministerio incorporando los enfoques de derechos, género, étnico-racial y antiracista, territorial, diferencial, interseccional, de justicia ambiental y cambio climático y curso de vida,  para territorios y poblacio­nes históricamente excluidos y marginados. </t>
  </si>
  <si>
    <t>Número de programas, políticas y estrategias diseñadas</t>
  </si>
  <si>
    <t>Sumatoria de programas, políticas y estrategias diseñadas</t>
  </si>
  <si>
    <t>i) Se diseñaron 13 programas en el II trimestre que cuentan con documento técnico finalizado:
1. Abordaje Integral de Violencias contra las Mujeres
2. Tejiendo Comunidad para personas con discapacidad.
3. Aguante Popular por la Vida- barrismo Social.
4. Programa Nacional de Cuidado
5. Tejiendo Dignidad Habitantes de Calle.
6. Economía popular para la superación de la pobreza.
7. Raíces en movimiento: Migración y Acogida.
8. Jóvenes Guardianes de la Naturaleza
9. Tejiendo sistemas económicos propios.
10. Diversidades en Dignidad.
11. Juventudes Tejiendo Bienestar.
12. Innovación Pública y popular para la I&amp;E
13. Reconocimiento y dignidad para la vida plena de personas mayores.
ii) En materia de políticas: 
14) Inicia construcción del PAS del CONPES LGBTIQ+ en el II trimestre. La OSCE apoyó los avances de la Dirección. 
15) Validación del diagnóstico y árbol de problemas del CONPES de Derecho Humano a la Alimentación con el DNP. 
16)Inicia construcción del PAS del CONPES LGBTIQ+ en el II trimestre. La OSCE apoyó los avances de la Dirección. 
iii) En materia de estrategias: se elaboraron las siguientes estrategias transformadoras contenidas en la Resolución Interna No. 669 del Ministerio. 
17) Alianzas Público-Populares, Comunitarias y Solidarias   
18)Iniciativas Productivas  
19) Infraestructura para Cerrar Brechas    
20)Espacios para la Juntanza    
21)Cambio Cultural para la Erradicación de todas las formas de discriminación  
22)Abordaje Psicosocial, Psicoespiritual y Bien-Estar   
23)Reconocimiento, Difusión y Trasmisión de Saberes  
24)Ecosistema Institucional del Sector Igualdad y Equidad    
25)Gobernanza Interna   
26)Condiciones para la Realización de una Vida Digna    
27)Acompañamiento para el Restablecimiento de Derechos    
iv) En materia de enfoques: se elaboraron los siguientes enfoques con sus criterios de adherencia contenidos en la Resolución Interna No. 668 del Ministerio: 
28)Enfoques de derechos
29)Género
30)Étnico-racial y antiracista
31)Territorial
32)Diferencial
33)Interseccional
34)Justicia ambiental y cambio climático 
35)Curso de vida</t>
  </si>
  <si>
    <t>Coordinar con las demás dependencias del Ministerio, la divulgación de Información, herramientas técnicas y pedagógicas elaboradas en el marco de la com­petencia del Ministerio.
Establecer alianzas y redes de colaboración con instituciones académicas, cen­tros de Investigación, organizaciones de la sociedad civil, organismos internacionales y otros actores relevantes, con el fin de crear agendas comunes en el ámbito de la protección de derechos de las poblaciones de competencia del Ministerio con enfoques de derechos, género, territorial, diferencial, étnico-racial e interseccional</t>
  </si>
  <si>
    <t xml:space="preserve">Productos y procesos de información, conocimientos y saberes generados. </t>
  </si>
  <si>
    <t xml:space="preserve">Sumatoria de productos y procesos de información, conocimientos y saberes generados. </t>
  </si>
  <si>
    <t xml:space="preserve">De acuerdo con el memorando #18:
1. Herramientas para la recolección, procesamiento y análisis de información: línea base programa Hambre Cero Cartagena y Cúcuta, acción nulidad JeP, 2 instrumentos para JeP, 1 instrumento para pre-icfes. 
2. Mapas: 1 ruta fluvial de cuidado
3. Contextos Gobierno con el Pueblo: 5
4. Dashboards: feminicidios, comedores, programas x municipio.
5. Conceptos técnicos para implementación de programas. 
para un total de 16 productos y procesos de información, conocimientos y saberes generados
</t>
  </si>
  <si>
    <t xml:space="preserve">Coordinar y apoyar la definición y construcción de estándares de datos abiertos que deben presentar los observatorios y sistemas de información y monitoreo relacionados con los grupos poblacionales del ámbito de competencia del Ministerio, en coordinación con la Oficina de Tecnologías y Sistemas de Información, y de conformidad con las disposiciones técnicas y legales vigentes. </t>
  </si>
  <si>
    <t>Implementación del sistema de monitoreo de cambios materiales para el cierre de brechas</t>
  </si>
  <si>
    <t>Avance en la implementación del sistema de monitoreo de cambios materiales para el cierre de brechas
Hito 1: Identificación y diseño de indicadores con plan de monitoreo (34%)
Hito 2: Sistema de Monitoreo diseñado (33%)
Hito 3: Sistema de monitoreo operando (33%)</t>
  </si>
  <si>
    <t>Con base en los programas diseñados se identificaron los indicadores de impacto a partir de las teorías de cambio, y se diseñaron los requerimientos del sistema de monitoreo. También se avanzo en el levantamiento de la linea base de 2 programas Jóvenes Guardianes de la Naturaleza y Hambre Cero.  Correspondiente al hito 1 del indicador.</t>
  </si>
  <si>
    <t>Gestión de tecnologías de la información </t>
  </si>
  <si>
    <t>Avanzar en la formulacion del Plan Estratégico de Tecnologías de la Información y las Comunicaciones – PETI</t>
  </si>
  <si>
    <t>Documento de definicion de necesidad en las capacidades para el fortalecimiento en la oficina de ti</t>
  </si>
  <si>
    <t>Con corte a junio no se tiene avance en esta actividad</t>
  </si>
  <si>
    <t>Enviar Plan de Seguridad y Privacidad de la Información para su aprobación</t>
  </si>
  <si>
    <t>Plan de Seguridad y Privacidad de la Información enviado para aprobación</t>
  </si>
  <si>
    <t>Implementar soluciones de informática y seguridad de TI</t>
  </si>
  <si>
    <t>Número de soluciones e informática y seguridad de TI implementadas</t>
  </si>
  <si>
    <t xml:space="preserve">se ha implementado un disppositivo de seguridad perimetral (fortigate) FG 400 , en el ministerio de la igualdad y el segundo dispositivo se encuentra en data Center de ETB, de igual forma se implemento los servidores para fortisiem </t>
  </si>
  <si>
    <t>Plan de Tratamiento de Riesgos de Seguridad y Privacidad de la Información</t>
  </si>
  <si>
    <t>Plan de Tratamiento de Riesgos de Seguridad y Privacidad de la Información aprobado</t>
  </si>
  <si>
    <t>(Número de actividades realizadas para el avance del PLAN / Número de actividades proyectadas para la implementación del PLAN)*100</t>
  </si>
  <si>
    <t>Gestión Jurídica </t>
  </si>
  <si>
    <t>Emitir conceptos juridicos internos o externos en temas requeridos de acuerdo a la misionalidad del Ministerio.</t>
  </si>
  <si>
    <t>Conceptos Juridcos emitidos.</t>
  </si>
  <si>
    <t>(Sumatoria de conceptos Juridcos emitidos por la Oficina Jurídica/ Total de Conceptos juridicos solicitados)*100</t>
  </si>
  <si>
    <t xml:space="preserve">Se recibió (01) una solicitud de concepto tramitado a través del radicado 2024-1710. durante el segundo trimestre se recibieron  05 conceptos internos y  02 conceptos externos para un total de 08 conceptos solicitados en el primer semestre de 2024. </t>
  </si>
  <si>
    <t>Responder en la gestión a la atención y respuesta a peticiones, quejas, reclamos, solicitudes, denuncias, sugerencias y felicitaciones que se presenten por parte de la ciudadanía y partes interesadas.</t>
  </si>
  <si>
    <t>Respuestas a peticiones, quejas, reclamos, solicitudes, denuncias, sugerencias y felicitaciones por parte de la Oficina Asesora Jurídica.</t>
  </si>
  <si>
    <t>(Número de PQRSDF revisados y/o tramitados  / Número de PQRSDF recibidas por los canales de atención en el periodo)*100</t>
  </si>
  <si>
    <t xml:space="preserve">Durante el primer trimestre de 2024, la Oficina Jurídica recibió 2022 solicitudes de derechos de petición de las cuales se respondieron 625  dentro del término de ley.  Esta información corresponde a las recibidas por el correo de contacto. Desde el 1 de abril hasta el 30 de junio de 2024, se analizaron y radicaron 3009 documentos tipo PQRSDF. Se gestionaron un total de 1174 respuestas. </t>
  </si>
  <si>
    <t>Ejecutar el Plan Anual de Adquisiciones en el Ministerio de la Igualdad</t>
  </si>
  <si>
    <t>Plan Anual de Adquisiciones ejecutado.</t>
  </si>
  <si>
    <t>(Recursos ejecutados/Recursos programados)*100</t>
  </si>
  <si>
    <t>La medicion del presente indicador inicia a partir del tercer trimestre</t>
  </si>
  <si>
    <t>Gestión documental</t>
  </si>
  <si>
    <t>Implementar el plan institucional de Archivos de la entidad PINAR</t>
  </si>
  <si>
    <t>Plan institucional de Archivos de la entidad PINAR Implementado</t>
  </si>
  <si>
    <t>(Número de actividades del PINAR realizadas / Total de actividades proyectadas para la implementación del PINAR)*100</t>
  </si>
  <si>
    <t>Gestión financiera</t>
  </si>
  <si>
    <t>Realizar el seguimiento al Plan Anual de Caja (PAC)</t>
  </si>
  <si>
    <t>Seguimientos realizados al plan Anual de Caja</t>
  </si>
  <si>
    <t>Gestion Contractual</t>
  </si>
  <si>
    <t>Porcentaje de contratos y/o convenios publicados en la plataforma establecida por "Colombia Compra Eficiente".</t>
  </si>
  <si>
    <t xml:space="preserve">Cumplimiento de la publicación de los procesos de contratación en el la plataforma establecida por “Colombia Compra Eficiente” </t>
  </si>
  <si>
    <t>(Número de contratos publicados en SECOP II y TVEC / Número de contratos solicitados y aprobados)*100</t>
  </si>
  <si>
    <t>Porcentaje de publicaciones de procesos de contratación en el portal de transparencia</t>
  </si>
  <si>
    <t>Cumplimiento de la publicación de los procesos de contratación en el portal de transparencia.</t>
  </si>
  <si>
    <t>(Número de procesos publicados / Número total de procesos de contratación) * 100</t>
  </si>
  <si>
    <t> 100%</t>
  </si>
  <si>
    <t>Subdirección de Talento Humano</t>
  </si>
  <si>
    <t>Gestion del Talento Humano</t>
  </si>
  <si>
    <t xml:space="preserve">Implementar el  Plan Anual de Vacantes
</t>
  </si>
  <si>
    <t xml:space="preserve">Cumplimiento de las del plan anual de vacantes </t>
  </si>
  <si>
    <t>(Actividades ejecutadas del Plan Anual de Vacantes en el 2024/ Actividades o acciones descritas en el plan de vacantes vigencia 2024) *100%</t>
  </si>
  <si>
    <t>Implementar el Plan de bienestar e Incentivos Institucionales</t>
  </si>
  <si>
    <t>Ejecución del Plan de Bienestar e Incentivos</t>
  </si>
  <si>
    <t>(Actividades ejecutadas del Plan de Bienestar e Incentivos/ Actividades programadas del Programa de Bienestar e Incentivos) * 100%</t>
  </si>
  <si>
    <t>Implementar el Plan de Previsión de Empleos</t>
  </si>
  <si>
    <t>Cumplimiento del Previsión de Empleos</t>
  </si>
  <si>
    <r>
      <rPr>
        <b/>
        <sz val="12"/>
        <color rgb="FF000000"/>
        <rFont val="Arial Narrow"/>
        <family val="2"/>
      </rPr>
      <t xml:space="preserve"> </t>
    </r>
    <r>
      <rPr>
        <sz val="12"/>
        <color rgb="FF000000"/>
        <rFont val="Arial Narrow"/>
        <family val="2"/>
      </rPr>
      <t>(Cantidad de vacantes provistas /Vacantes pendientes de ser provistas 537 vigencia 2024 )*100%</t>
    </r>
  </si>
  <si>
    <t>Implementar el Plan de Trabajo Anual en Seguridad y Salud en el Trabajo</t>
  </si>
  <si>
    <r>
      <rPr>
        <b/>
        <sz val="12"/>
        <rFont val="Arial Narrow"/>
        <family val="2"/>
      </rPr>
      <t>E</t>
    </r>
    <r>
      <rPr>
        <sz val="12"/>
        <rFont val="Arial Narrow"/>
        <family val="2"/>
      </rPr>
      <t>jecución  del Plan de Seguridad y salud en el trabajo</t>
    </r>
  </si>
  <si>
    <t>(Actividades ejecutadas del Plan de Seguridad y salud en el trabajo/ Actividades Plan de Seguridad y salud en el trabajo) * 100%</t>
  </si>
  <si>
    <t xml:space="preserve">Implementar el Plan Estratégico de Talento Humano
</t>
  </si>
  <si>
    <t>Cumplimiento del plan estrategico de talento humano</t>
  </si>
  <si>
    <t>Número de Planes de la Subdirección de Talento Humano de obligatorio cumplimiento con seguimiento / Número total de planes de la Subdirección de Talento Humano de obligatorio cumplimiento</t>
  </si>
  <si>
    <t xml:space="preserve">Implementar el Plan Institucional de Capacitación
</t>
  </si>
  <si>
    <t>Cumplimiento del plan institucional de capacitacion</t>
  </si>
  <si>
    <t>(Actividades ejecutadas para la implementación del plan institucional de capacitacion / Actividades programadas para para la implementación del plan institucional de capacitacion) *100%</t>
  </si>
  <si>
    <t xml:space="preserve">Realizar seguimiento a las Evaluaciones del desempeño y rendimiento de gerentes públicos. </t>
  </si>
  <si>
    <t xml:space="preserve">Evaluaciones del desempeño y rendimiento de gerentes públicos con seguimiento </t>
  </si>
  <si>
    <t>Número de seguimientos realizados a las evaluaciones del desempeño y rendimiento de gerentes públicos / Número de seguimientos que se deben realizar a las evaluaciones del desempeño y rendimiento de gerentes públicos</t>
  </si>
  <si>
    <t>Garantizar el derecho a la igualdad y equidad para toda la población colombiana, especialmente para los sujetos de especial protección constitucional.</t>
  </si>
  <si>
    <t>Dirección de Jóvenes en Paz</t>
  </si>
  <si>
    <t>Gestión para la atención a las Juventudes </t>
  </si>
  <si>
    <t xml:space="preserve">_Jóvenes en Paz </t>
  </si>
  <si>
    <t xml:space="preserve">Reconocimiento y Transmisión de Saberes para mantener la diversidad cultural </t>
  </si>
  <si>
    <t xml:space="preserve">Atender a juventudes  traves de una ruta de atención integral con acompañamiento pedagogico, psicosocial y  trabajo comunitario </t>
  </si>
  <si>
    <t xml:space="preserve">Jóvenes atendidos a traves de la ruta de atención integral con acompañamiento pedagogico, psicosocial y  trabajo comunitario </t>
  </si>
  <si>
    <t xml:space="preserve">Sumatoria de Jóvenes atendidos a traves de la ruta de atención integral con acompañamiento pedagogico, psicosocial y  trabajo comunitario </t>
  </si>
  <si>
    <t xml:space="preserve">El Ministerio de Igualdad y Equidad, el Fondo de Programas Especiales para la Paz de la Presidencia de la República (FondoPaz), la Oficina del Alto Comisionado para la Paz (OACP) y el Programa de Naciones Unidas para el Desarrollo (PNUD), ejecutan desde febrero un convenio marco, para la ejecución de la primera cohorte del Programa Jóvenes en Paz.  Se avanzó con jóvenes de Quibdó, Buenaventura, Puerto Tejada, Guachené, Medellín y Bogotá, en la implementación de la fase de permanencia que implica adelantar actividades de los siguientes componentes. Educación: Pedagogías para la vida y la paz. Corresponsabilidad: compromiso de trabajo comunitario del joven beneficiario con su comunidad. Atención integral en salud, énfasis en salud mental: acciones colectivas en procesos de información, educación y comunicación para la convivencia, el cuidado de la salud mental y el consumo de sustancias psicoactivas. Emprendimiento, asociatividad y empleabilidad: desarrollo de la actividad emprendedora y asociativa solidaria en el territorio. De los 2.665 jóvenes vinculados en la fase de permanencia del programa, se realizó segundo pago de transferencias monetarias condicionadas a 1.143 jóvenes, según porcentaje de participación en las actividades del programa. </t>
  </si>
  <si>
    <t>Dirección para el Goce Efectivo de Derechos y el Fomento de Oportunidades para las Juventudes.</t>
  </si>
  <si>
    <t>Componente: fortalecimiento de habilidades y capacidades para el manejo psicosocialy psicoemocional.</t>
  </si>
  <si>
    <t xml:space="preserve">Juventudes Tejiendo Bienestar </t>
  </si>
  <si>
    <t xml:space="preserve">Abordaje Psicosocial y Psicoespiritual </t>
  </si>
  <si>
    <t xml:space="preserve">Facilitar espacios para el fortalecimiento de capacidades y habilidades para el manejo emocional y psicosocila. </t>
  </si>
  <si>
    <t xml:space="preserve">Número de circulos de cuidado y orientación psicosocial para jóvenes realizados. </t>
  </si>
  <si>
    <t>Sumatoria circulos de cuidado y orientación psicosocial para jóvenes realizados.</t>
  </si>
  <si>
    <t>Durante el primer semestre, se realizó el primer encuentro virtual con la Red Tejiendo Bien-estar para las Juventudes para presetantar el programa y sus componentes, se dio continuidad al mapeo de organizaciones sociales y colectivos juveniles en la Guajira con el fin de articular esfuerzos para gestar espacios de acompañamineto psicosocial juvenil, se establecieron 60 circulos de cuidado y orientación juvenil -CUÉNTAME- en 8 departamentos priorizados (Amazonía: 5, Guajira: 4, Antioquia: 11, Valle del Cauca: 14, Choco: 5, Cauca: 12, Risaralda: 5 y Cundinmarca: 13), estos circulos se realizarán con organizaciones sociales entes territoriales y los Centros de Responsabilidad Penal Juvenil durante el segundo semestre del 2024.</t>
  </si>
  <si>
    <t xml:space="preserve">Componente: participación y juntanza. </t>
  </si>
  <si>
    <t>Oportunidades para la vida de las juventudes</t>
  </si>
  <si>
    <t xml:space="preserve">Condiciones para la Realización Digna de la Vida </t>
  </si>
  <si>
    <t>Facilitar espacios para que las juventudes fortalezcan sus procesos y prácticas organizativas.</t>
  </si>
  <si>
    <t>Espacios del subsistema de participación juvenil establecidos por la ley 1622 de 2013 habilitados para el desarrollo  por las juventudes de manera autónoma</t>
  </si>
  <si>
    <t>Porcentaje de espacios del subsistema de participación juvenil habilitados para el desarrollo autónomo de las juventudes.
Hito 1: Desarrollo de una sesión del Consejo Nacional de Juventud 30%.
Hito 2: Desarrollo de una sesión de la Plataforma Nacional de Juventudes 30%. 
Hito 3: Asamblea Nacional de Juventudes 40%.</t>
  </si>
  <si>
    <t xml:space="preserve">Durante el primer semestre, se hizo una sesión conjunta entre el Presidente de la República y la Vicepresidenta de la República con el Consejo Nacional de Juventudes, se realizó la sesión ordinaria con la Plataforma Nacional de Juventudes el 16 de mayo, se desarrolló una sesión ordinaria del Consejo Nacional de Juventudes el 17 de mayo y se han realizado multiples espacios de articulación con el Subsistema con el fin de construir de manera conjunta todo lo relacionado en temas logisticos, metodologicos y de comunicaciones concernientes a la Asamblea Nacional de Juventudes. </t>
  </si>
  <si>
    <t>Direccion de Barrismo Social</t>
  </si>
  <si>
    <t>_Aguante popular por la vida</t>
  </si>
  <si>
    <t>Cambio cultural para la erradicación de todas las formas de discriminación    </t>
  </si>
  <si>
    <t>Fortalecer  organizaciones de barras populares y organizaciones fuboleras a partir de acompañamiento a la ejecución de iniciativas de transformación social promovidas desde el barrismo social</t>
  </si>
  <si>
    <t>Organizaciones barristas y futboleras vinculadas al programa Aguante popular por la Vida</t>
  </si>
  <si>
    <t>Sumatoria de organizaciones barristas y futboleras impactadas por el programa Aguante popular por la vida</t>
  </si>
  <si>
    <t>Fomulación del programa 'Aguante popular por la Vida', en el que se definieron dos componentes de intervención 
1. Componente de fortalecimiento de culturas vivas comunitarias y futboleras
2. Componente de transformación cultural para la vida. Que tienen como fin Fortalecer los procesos populares sociales barristas para mejorar las condiciones de vida de las juventudes barristas y sus familias.
Una vez aprobado el programa se dio paso a la estructuración del convenio con la Universidad Pedagógica Nacional el cual busca fortalecer 40 barras a traves de procesos de formación, formalización y formulación y ejecución de proyectos.</t>
  </si>
  <si>
    <t>Componente: Fortalecimiento de capacidades productivas</t>
  </si>
  <si>
    <t>Jovenes Guardianes de la naturaleza</t>
  </si>
  <si>
    <t xml:space="preserve">Iniciativas Económicas y Productivas  </t>
  </si>
  <si>
    <t>Fortalecer y promover la creación de proyectos productivos de organizaciones solidarias para el cierre de brechas y la promocion del cuidado del medio ambiente a traves de activos.</t>
  </si>
  <si>
    <t>Número de organizaciones juveniles de recicladores de oficio del Norte del Cauca formalizadas.</t>
  </si>
  <si>
    <t>Sumatoria de de organizaciones juveniles de recicladores de oficio formalizadas.</t>
  </si>
  <si>
    <t xml:space="preserve">Durante el primer semestre, se adelantaron mesas trabajo con entidades territoriales para establecer articulaciones en el marco de la implementación del programa, se realizaron gestiones internas correspondientes a la viabilidad técnica, juridica y financiera para dar inicio precontractual del programa, se hizo un circulo de acompañamiento técnico, proceso de formación en creación de empresas, economia circular y elaboración de proyectos empresariales en la participaron jovenes que constituirán las organizaciones de recicladores de oficio y por último acompañamos el proceso de formación y certificación en el tema asociatividad. </t>
  </si>
  <si>
    <t>Dirección para la Garantía de los Derechos de las Personas con Discapacidad</t>
  </si>
  <si>
    <t>Gestión para la atención de personas con discapacidad, diversas y LGBTIQ+ </t>
  </si>
  <si>
    <t>Tejiendo comunidad para personas con discapacidad</t>
  </si>
  <si>
    <t>Formular el Plan Nacional de Accesibilidad para personas con discapacidad</t>
  </si>
  <si>
    <t>Avance en la formulación del Plan Nacional de Accesibilidad para personas con discapacidad</t>
  </si>
  <si>
    <t>Porcentaje de avance en la formulación del Plan Nacional de Accesibilidad
Hito 1: Recopilación y revisión de las recomendaciones de la ONU a Colombia sobre accesibilidad y los avances previos de la Mesa Nacional de Accesibilidad = 5%.
Hito 2: Alianza con el BID para la contratación de dos (2) consultores que apoyaran técnicamente el diseño del Plan Nacional de Accesibilidad = 10%.
Hito 3: Elaboración de los documentos del Plan Nacional de Accesibilidad y el acto administrativo de adopción, en versiones borrador = 30%.
Hito 4: Mesas de trabajo con los sectores de la administración nacional para socializar el compromiso conjunto en el diseño del Plan Nacional de Accesibilidad y el acto administrativo de adopción = 20%.
Hito 5: Ajuste y presentación de los documentos finales del Plan Nacional de Accesibilidad y el acto administrativo de adopción = 35%.</t>
  </si>
  <si>
    <t xml:space="preserve">El avance presentado es del 30%, en cumplimiento de los siguientes hitos: 
Hito 1: Con el nombramiento del Director para la garantia de las personas con discapacidad, se realizó la   recopilación y revisión de las recomendaciones de la ONU a Colombia sobre accesibilidad y los avances. Avance porcentual del hito 5%. 
Por otra parte, durante el transcurso de la vigencia 2024, la Dirección para la garantía de los derechos de las personas con discapacidad realizó la alianza con el BID, dando cumplimiento al Hito 2, consultores que apoyan técnicamente en el diseño del Plan Nacional de Accesibilidad. Avance porcentual del hito 10%.
Por último, en cuanto al avance del Hito 3: a la fecha entre la Dirección y la consultoria ha venido en la elaborando del documento del Plan Nacional de Accesibilidad y del acto administrativo de adopción, en su primer versión borrador, llegando así a un avance porcentual del 15%.
</t>
  </si>
  <si>
    <t xml:space="preserve">Dirección para la Garantía de los Derechos de la Población LGBTIQ+ </t>
  </si>
  <si>
    <t>Diversidades en Dignidad</t>
  </si>
  <si>
    <t>Prestar servicios para prevenir y atender las violencias contra la población LGBTIQ+, así como acciones dirigidas a la garantía de sus derechos.</t>
  </si>
  <si>
    <t>Personas que acceden a los servicios de orientación brindados por la Dirección para la Garantía de los Derechos de la Población LGBTIQ+.</t>
  </si>
  <si>
    <t>Sumatoria de personas que acceden a los servicios de orientación brindados por la Dirección para la Garantía de los Derechos de la Población LGBTIQ+.</t>
  </si>
  <si>
    <t>Durante el primer y segundo trimestre se adelantó la planeación de las estrategias, consolidadas en el proyecto de inversión, para el desembolso de los recursos que posibilitarán la implementación. En este sentido, se desarrollan las estrategias de apoyo a iniciativas productivas, atención de violencias, trasnformación cultural y acceso a servicios sociales. Para ello se adelanta el decreto que crea el mecanismo articulador de prevención y atención de violencias por prejuicio el cual se encuentra en presidencia para revisión juridica y posterior firma. Así mismo, se adelantan alianzas para los convenios que materializarán las estrategias en materia de atención y prevención de violencias, así como las de acceso a servicios sociales que aporten a la garantía de los derechos de las personas LGBTIQ+</t>
  </si>
  <si>
    <t>Dirección para las Mujeres en Actividades Sexuales Pagas</t>
  </si>
  <si>
    <t>Gestión para el avance de los derechos de las mujeres en su diversidad  </t>
  </si>
  <si>
    <t>Mujeres en actividades sexuales pagas</t>
  </si>
  <si>
    <t>Acceder a servicios de  atención integral de mujeres en actividades sexuales pagas diversas y diferenciales, a través de procesos de empleabilidad, emprendimientos, alfabetización y nivelación, formación técnica, tecnológica y acceso al derecho humano a la alimentación.</t>
  </si>
  <si>
    <t>Mujeres en actividades sexuales pagas que acceden a servicios de atención integral</t>
  </si>
  <si>
    <t>Número de mujeres en actividades sexuales pagas que acceden a servicios de atención integral.</t>
  </si>
  <si>
    <t>No se programó la actividad para el primer semestre del año.</t>
  </si>
  <si>
    <t>Dirección para la Garantía de los Derechos de las Mujeres</t>
  </si>
  <si>
    <t>Casas para la Dignidad de las Mujeres</t>
  </si>
  <si>
    <t>Espacios para la Juntanza</t>
  </si>
  <si>
    <t>Adecuar y dotar Casas para la Dignidad de las Mujeres nuevas o en funcionamiento</t>
  </si>
  <si>
    <t>Casas para la Dignidad de las Mujeres adecuadas y dotadas</t>
  </si>
  <si>
    <t>Sumatoria de las casas adecuadas y casas en funcionamiento dotadas</t>
  </si>
  <si>
    <t>Mujeres en el centro de la política, de la vida, la paz  y el territorio</t>
  </si>
  <si>
    <t>Hacer seguimiento a la implementación del Plan de Acción Nacional (PAN) de la Resolución 1325 de 2000 del Consejo de Seguridad de Naciones Unidas.</t>
  </si>
  <si>
    <t>Seguimiento a la implementación anual del Plan de Acción Nacional de la Resolución 1325 de 2000</t>
  </si>
  <si>
    <t>Porcentaje de avance de las actividades de seguimiento realizadas al Plan de Acción de la Resolución 1325 de 2000</t>
  </si>
  <si>
    <t>No se programó la actividad para el primer semestre del año, ya que no se ha aprobado el PAN 1325.</t>
  </si>
  <si>
    <t>Dirección para la Autonomía Económica de las Mujeres</t>
  </si>
  <si>
    <t>Autonomía Económica de las Mujeres</t>
  </si>
  <si>
    <t xml:space="preserve">Identificar a las mujeres que se vinculan a los proyectos productivos fortalecidos en el marco del Programa para la Autonomía Económica de las Mujeres </t>
  </si>
  <si>
    <t xml:space="preserve">Mujeres identificadas para su vinculación a los proyectos productivos fortalecidos en el marco del Programa para la Autonomía Económica de las Mujeres </t>
  </si>
  <si>
    <t xml:space="preserve">Número de mujeres identificadas a los proyectos productivos fortalecidos en el marco del Programa para la Autonomía Económica de las Mujeres </t>
  </si>
  <si>
    <t>Dirección para la Prevención y Atención de las Violencias contra las Mujeres</t>
  </si>
  <si>
    <t xml:space="preserve">Abordaje Integral de las Violencias Contra las Mujeres </t>
  </si>
  <si>
    <t>Acompañamiento para el restablecimiento de derechos   </t>
  </si>
  <si>
    <t>Orientar a mujeres víctimas de violencias basadas en género (VBG) a través de la línea 155.</t>
  </si>
  <si>
    <t>Orientaciones brindadas a mujeres víctimas de VBG en  la  línea 155</t>
  </si>
  <si>
    <t>Número de orientaciones brindadas a mujeres víctimas de VBG en la línea 155</t>
  </si>
  <si>
    <t>En el semestre, se realizaron 3.330 orientaciones a mujeres víctimas de los siguientes tipos de violencias: intrafamiliar (2,723), psicológica (97), lesiones personales (49), amenazas (157), delitos sexuales (75),  otras orientaciones (222),acoso laboral (6) e inasistencia alimentaria (1). En el período se efectuaron 6,650 llamadas.</t>
  </si>
  <si>
    <t>Dirección para la igualdad y la equidad de pueblos Indígenas</t>
  </si>
  <si>
    <t>Gestión para la atención de pueblos Étnicos y Campesinos</t>
  </si>
  <si>
    <t xml:space="preserve">Reconociendo saberes en la diferencia 
   </t>
  </si>
  <si>
    <t> Establecer la ruta de consulta previa para la formulación de politica pública contra la discriminación racial de los pueblos étnicos</t>
  </si>
  <si>
    <t>Ruta de consulta previa para la formulación de politica pública contra la discriminación racial de los pueblos étnicos establecida</t>
  </si>
  <si>
    <t>Ruta de consulta previar para la formulación de politica pública contra la discriminación racial de los pueblos étnicos establecida</t>
  </si>
  <si>
    <t>Para el periodo comprendido de enero a junio de 2024 se avanzo en el planteamiento del como realizar la  ruta de consulta previa para la formulación de politica pública contra la discriminación racial de los grupos étnicos (Indigenas, NARP y Rrom)</t>
  </si>
  <si>
    <t>Dirección para la igualdad y la equidad del campesinado</t>
  </si>
  <si>
    <t xml:space="preserve">Tejiendo sistemas económicos propios.  </t>
  </si>
  <si>
    <t xml:space="preserve">Atender a población campesina con iniciativas productivas para el fortalecimiento de sistemas economicos propios basados en practicas culturales, comunitarias y saberes ansestrales </t>
  </si>
  <si>
    <t>Población campesinas con iniciativas productivas para el fortalecimiento de sistema economicos propios basados en practicas culturales, comunitarias y saberes ansestrales atendidos</t>
  </si>
  <si>
    <t>Sumatoria de Población campesinas con iniciativas productivas para el fortalecimiento de sistema económicos propios basados en practicas culturales, comunitarias y saberes ansestrales atendidos</t>
  </si>
  <si>
    <t xml:space="preserve">Para el periodo comprendido de enero a junio de 2024 se avanzo en la estructuración de 4 proyectos en el marco del programa Tejiendo sistemas económicos propios con enfoque para población campesina. </t>
  </si>
  <si>
    <t xml:space="preserve">Atender a población Indígena con iniciativas productivas para el fortalecimiento de sistemas economicos propios basados en practicas culturales, comunitarias y saberes ansestrales </t>
  </si>
  <si>
    <t>Población Indígena con iniciativas productivas para el fortalecimiento de sistema economicos propios basados en practicas culturales, comunitarias y saberes ansestrales atendidos</t>
  </si>
  <si>
    <t>Sumatoria de Indígenas con iniciativas productivas para el fortalecimiento de sistema económicos propios basados en practicas culturales, comunitarias y saberes ansestrales atendidos</t>
  </si>
  <si>
    <t xml:space="preserve">Para el periodo comprendido de enero a junio de 2024 se avanzo en la estructuración de 7 proyectos en el marco del programa Tejiendo sistemas económicos propios con enfoque para población indigenas. </t>
  </si>
  <si>
    <t>Dirección para la igualdad y la equidad de comunidades negras, afrodescendientes, Raizales y Palenqueras</t>
  </si>
  <si>
    <t xml:space="preserve">Atender a población Negra Afrodescendiente, Raizal y Palenquera con iniciativas productivas para el fortalecimiento de sistemas economicos propios basados en practicas culturales, comunitarias y saberes ansestrales </t>
  </si>
  <si>
    <t>Población Negra Afrodescendiente, Raizal y Palenquera con iniciativas productivas para el fortalecimiento de sistema economicos propios basados en practicas culturales, comunitarias y saberes ansestrales atendidos</t>
  </si>
  <si>
    <t>Sumatoria de población Negra Afrodescendiente, Raizal y Palenquera con iniciativas productivas para el fortalecimiento de sistema económicos propios basados en practicas culturales, comunitarias y saberes ansestrales atendidos</t>
  </si>
  <si>
    <t xml:space="preserve">Para el periodo comprendido de enero a junio de 2024 se avanzo en la estructuración de 7 proyectos en el marco del programa Tejiendo sistemas económicos propios con enfoque para población NARP. </t>
  </si>
  <si>
    <t>Co-crear el plan de accion urgente para la mujer, familia, generacion indigena con el fin de prevenir y eliminar todo tipo de violencias basada en genero</t>
  </si>
  <si>
    <t>Plan de accion urgente para la mujer, familia, generacion indigena con el fin de prevenir y eliminar todo tiepo de violencias basada en genero Co-creado</t>
  </si>
  <si>
    <t>La realización de esta actividad esta comtemplada para el último trimestre de 2024.</t>
  </si>
  <si>
    <t>Co-crear el Plan Integral de acciones afirmativas diseñado para las mujeres Negras Afrodescendientes, Raizales y Palenqueras en toda su diversidad de las zonas rurales y urbanas y la cordinación de su implentación.</t>
  </si>
  <si>
    <t>Plan Integral de acciones afirmativas diseñado para las mujeres  Negras Afrodescendientes, Raizales y Palenqueras en toda su diversidad de las zonas rurales y urbanas y la cordinación de su implentación Co-creado</t>
  </si>
  <si>
    <t>Plan Integral de acciones afirmativas diseñado para las mujeres Negras Afrodescendientes, Raizales y Palenqueras en toda su diversidad de las zonas rurales y urbanas y la cordinación de su implentación Co-creado</t>
  </si>
  <si>
    <t>Dirección para la igualdad y la equidad del pueblo Rrom</t>
  </si>
  <si>
    <t>Co-crear el Plan Integral de acciones afirmativas para las mujeres Rrom desde su enfoque diferencial étnico.</t>
  </si>
  <si>
    <t>Plan Integral de acciones afirmativas para las mujeres Rrom desde su enfoque diferencial étnico co-creado</t>
  </si>
  <si>
    <t>Lograr la participacion de poblaciones campesinas en la comision mixta Nacional para asuntos campesinos reglamentado en el art 358 del PND</t>
  </si>
  <si>
    <t>Poblacion campesina que participa en la comisión mixta Nacional para asuntos campesinos</t>
  </si>
  <si>
    <t>Sumatoria de poblacion campesina que participan en  la comisión mixta Nacional para asuntos campesinos</t>
  </si>
  <si>
    <t xml:space="preserve">Para el periodo comprendido de enero a junio de 2024 se avanzo en la estructuración de 1 proyecto en el marco del programa Reconociendo saberes en la diferencia  con los pueblos étnicos y campesinos.   con enfoque para población campesina. </t>
  </si>
  <si>
    <t>Participar en diálogos interculturales para el fortalecimiento de las capacidades técnicas, jurídicas, organizativas y culturales de los lideres hombres y mujeres de las comunidades étnicas y campesinas como una respuesta institucional, integral y articulada orientada al cierre de brechas de desigualdad territorial existentes a nivel nacional.</t>
  </si>
  <si>
    <t xml:space="preserve">Poblacion que participa en los Diálogos Interculturales </t>
  </si>
  <si>
    <t xml:space="preserve">Sumatoria de la población que participa en los Diálogos Interculturales </t>
  </si>
  <si>
    <t xml:space="preserve">Cuidando la vida en el territorio con los pueblos étnicos y campesinos.  
      </t>
  </si>
  <si>
    <t>Vincular población campesina al programa "cuidando la vida en el territorio", mediante la generacion de capacidades organizativas, politicas y ambientales</t>
  </si>
  <si>
    <t>Población campesina vinculadas al programa "cuidando la vida en el territorio", mediante la generacion de capacidades organizativas, politicas y ambientales</t>
  </si>
  <si>
    <t>Sumatoria de Población campesina vinculadas al programa "cuidando la vida en el territorio", mediante la generacion de capacidades organizativas, politicas y ambientales</t>
  </si>
  <si>
    <t xml:space="preserve">Para el periodo comprendido de enero a junio de 2024 se avanzo en la estructuración de 2 proyectos en el marco del programa Cuidando la vida en el territorio con los pueblos étnicos y campesinos.   con enfoque para población campesina. </t>
  </si>
  <si>
    <t>Vincular Población indigena al programa "cuidando la vida en el territorio", mediante la generacion de capacidades organizativas, politicas y ambientales</t>
  </si>
  <si>
    <t>Población Indigena vinculadas al programa "cuidando la vida en el territorio", mediante la generacion de capacidades organizativas, politicas y ambientales</t>
  </si>
  <si>
    <t>Sumatoria de Población Indigenas vinculadas al programa "cuidando la vida en el territorio", mediante la generacion de capacidades organizativas, politicas y ambientales</t>
  </si>
  <si>
    <t xml:space="preserve">Para el periodo comprendido de enero a junio de 2024 se avanzo en la estructuración de 3 proyectos en el marco del programa Cuidando la vida en el territorio con los pueblos étnicos y campesinos.   con enfoque para población indigenas. </t>
  </si>
  <si>
    <t>Vincular Población Negra Afrodescendiente, Raizal y Palenquera al programa "cuidando la vida en el territorio", mediante la generacion de capacidades organizativas, politicas y ambientales</t>
  </si>
  <si>
    <t>Población Negra Afrodescendiente, Raizal y Palenquera  vinculadas al programa "cuidando la vida en el territorio", mediante la generacion de capacidades organizativas, politicas y ambientales</t>
  </si>
  <si>
    <t>Sumatoria de Población Negra Afrodescendiente, Raizal y Palenquera  vinculadas al programa "cuidando la vida en el territorio", mediante la generacion de capacidades organizativas, politicas y ambientales</t>
  </si>
  <si>
    <t xml:space="preserve">Para el periodo comprendido de enero a junio de 2024 se avanzo en la estructuración de 3 proyectos en el marco del programa Cuidando la vida en el territorio con los pueblos étnicos y campesinos.   con enfoque para población NARP. </t>
  </si>
  <si>
    <t>Erradicar las desigualdades e inequidades territoriales mediante la garantía de los derechos, para vivir dignamente.</t>
  </si>
  <si>
    <t>Dirección para personas en situación de calle</t>
  </si>
  <si>
    <t>Gestión para la atención de poblaciones y territorios Excluidos y Marginados</t>
  </si>
  <si>
    <t>Construyendo Dignidad Habitantes de Calle</t>
  </si>
  <si>
    <t>Atender las necesidades primarias de Personas en Situación de Calle</t>
  </si>
  <si>
    <t>Número de atenciones básicas para personas en situación de calle</t>
  </si>
  <si>
    <t xml:space="preserve">Sumatoria de atenciones Basicas a Personas en Situación de Calle </t>
  </si>
  <si>
    <t>Se gestiona durante el primer semestre la línea de base poblacional y la priorización de inversión. Asi mismo, se gestiona la viabilidad del proyecto y el proceso precontractual de unidades móviles</t>
  </si>
  <si>
    <t>Dirección para el acceso igualitario al agua en territorios marginados y excluidos</t>
  </si>
  <si>
    <t>Agua es Vida</t>
  </si>
  <si>
    <t>Infraestructura para Cerrar Brechas</t>
  </si>
  <si>
    <t>Construir y poner en marcha de sistemas no convencionales de agua y saneamiento</t>
  </si>
  <si>
    <t xml:space="preserve">Sistemas de abastecimiento de agua y saneamiento no convencionales construidos </t>
  </si>
  <si>
    <t xml:space="preserve">Sumatoria de sistemas de abastecimiento de agua y saneamiento no convencionales construidos </t>
  </si>
  <si>
    <t xml:space="preserve">Se aprobó el proyecto "202400000000056 - Implementación de soluciones no convencionales para el acceso al agua y al saneamiento en territorios marginados y excluidos a nivel Nacional " 
Se estructuró un plan de trabajo para avanzar en la identificación de las comunidades (resguardo, consejo comunitario, vereda o corregimiento) que será beneficiadas en cada municipio priorizado. </t>
  </si>
  <si>
    <t>Dirección para Personas Mayores</t>
  </si>
  <si>
    <t>Construyendo Dignidad Personas Mayores</t>
  </si>
  <si>
    <t>Desarrollar jornadas en los territorios para el fortalecimiento de los entornos protectores de las personas mayores.</t>
  </si>
  <si>
    <t>Jornadas realizadas en los territorios para el fortalecimiento de los entornos protectores de las personas mayores.</t>
  </si>
  <si>
    <t>Sumatoria de jornadas realizadas en los territorios s para el fortalecimiento de los entornos protectores de las personas mayores.</t>
  </si>
  <si>
    <t>Se recibio el acta de entrega por parte del Ministerio de salud, la cual esta en revision.
El 26 de junio de 2024 fue emitido el programa "Reconocimiento y dignidad par ala vida plena de las personas mayores". A partir de este se avanzó con la estructuración de los proyectos que permitirán la implementación de cada una de las líneas estratégicas, proyecto que a la fecha están en fase previa a comenzar la ejecución. </t>
  </si>
  <si>
    <t>Dirección de Cuidado</t>
  </si>
  <si>
    <t>Sistema Nacional de Cuidado</t>
  </si>
  <si>
    <t>Diseñar e implementar las estrategias de fortalecimiento político y cambio cultural para personas cuidadoras</t>
  </si>
  <si>
    <t>Número de personas vinculadas a las estrategias de fortalecimiento político y cambio cultural</t>
  </si>
  <si>
    <t>Sumatoria de personas vinculadas a las estrategias de fortalecimiento político y cambio cultural</t>
  </si>
  <si>
    <t xml:space="preserve">En lo corrido de la vigencia 2024, se apoyó la estruturación de los documentos del convenio con el PNUD, con base en los formatos y procedimientos del aliado (Prodoc, Acuerdo de financiación y Carta de acuerdo). A la fecha el proceso se encuentra en etapas de legalización y para iniciar la implimentación de los objetivos del convenio orientados a: 1. Desarrollo de acciones conjuntas para el diseño y pilotaje de la estrategia de cambio cultural del Programa Nacional de Cuidado, y 2. Desarrollo de acciones conjuntas para el diseño y pilotaje de la escuela de fortalecimiento político para personas cuidadoras del Programa Nacional de Cuidado. </t>
  </si>
  <si>
    <t>Dirección para la superación de la Pobreza</t>
  </si>
  <si>
    <t>Economía popular para la superación de la pobreza</t>
  </si>
  <si>
    <t>Elaborar estudios y diseños para los  la construcción y/o mejoramiento de plantas de transformación proyectos productivos</t>
  </si>
  <si>
    <t>Número de estudios y diseños contratados para la construcción y/o mejoramiento de plantas de transformación</t>
  </si>
  <si>
    <t>Sumatoria de estudios y diseños contratados para la construcción y/o mejoramiento de plantas de transformación</t>
  </si>
  <si>
    <t xml:space="preserve">Los avances que se presentaron durante el primer y segundo trimestre consistieron en la conformación del equipo, en la revisión de los compromisos y en la articulación con las entidades territoriales correspondientes. </t>
  </si>
  <si>
    <t>Elaborar, ajustar y/o actualizar estudios y diseños de proyectos de infraestructura convencional de agua y saneamiento</t>
  </si>
  <si>
    <t>Proyectos de infraestructura convencional de agua y saneamiento con estudios y diseños estructurados y/o actualizados</t>
  </si>
  <si>
    <t>Sumatoria de proyectos de infraestructura convencional de agua y saneamiento con estudios y diseños estructurados y/o actualizados</t>
  </si>
  <si>
    <t>En el segundo trimestre se avanzó en las siguientes solicitudes de contratación:  
1) Elaboración de estudios y diseños de siete (7) proyectos de acueducto en seis (6) municipios de los departamentos de Cauca, Choco y Nariño 
2) Actualización de los estudios y diseños de ingeniería y construcción de 8 sistemas de acueducto para 5 municipios en los departamentos del Cauca, Nariño, Choco y Cordoba.  
3) Ajustar los estudios y diseños de ingeniería y ejecutar la construcción de un  sistema de acueducto de las veredas del consejo comunitario de La Toma: La Toma, Yolombó, Dos Aguas, Gelima, El Hato, Santa Marta, Barrio El Diamante y El Porvenir del Municipio de Suarez; y Las Veredas Brisas Del Lago, La Estación, El Danubio y Los Cafés del municipio de Morales, departamento del Cauca. Bajo modalidad llave en mano.
En total se realizaron solicitudes de elaboración, ajuste y/o actualización para 16 proyectos de agua.</t>
  </si>
  <si>
    <t>Dirección para la Población Migrante</t>
  </si>
  <si>
    <t>Migración y retorno para la superación de brechas</t>
  </si>
  <si>
    <t xml:space="preserve">Operar los centros de atención para la población migrante en tránsito y/o permanencia </t>
  </si>
  <si>
    <t>Centros de Atención para la población migrante en tránsito y/o permanencia en operación</t>
  </si>
  <si>
    <t>Número de Centros de Atención para población migrante en operación</t>
  </si>
  <si>
    <t>Se han dado avances  para recibir los Centros de Atención Integrate por parte de la cooperación internacional en 9 ciudades, en total 11 centros, los cuales están enfocados en atender a la población migrante con vocación de permanencia, así como al migrante retornado. Los avances se reflejan en el proceso de contratación de operador de servicios de personal, servicio de vigilancia y aseo y cafetería, Los cuales son fundamentales para iniciar la operación por parte de la Dirección para la Población Migrante.
Actividades desarrolladas para la atención humanitaria cerca del Darién, ya se tiene un predio en Necoclí para un Centro de Atención Humanitaria, se está coordinando el PIAAD, también se busca predio en Turbo y en Acandí para establecer Puntos de Orientación enfocados a población migrante en tránsito.
Actividades desarrolladas para establecer Centro de Atención Fronterizo en Cúcuta, Norte de Santander, y se estan realizando acercamientos con el departamento de Arauca para establecer un Centro de Atención Fronterizo.
Se están adelantando gestiones para lograr la contratación de dos puntos en rutas de migrantes en tránsito identificadas, las cuales son en el Páramo de Berlín (Tona-Santander) y Patios (Norte de Santander), allí brindarles a la población migrante en tránsito asistencia, orientación, apoyo, refugio temporal, alimentación, hidratación, salud primaria, sensibilización, entre otras actividades.</t>
  </si>
  <si>
    <t>Hambre Cero</t>
  </si>
  <si>
    <t>Realizar entregas de provisión de alimentos a familias ubicadas en territorios excluidos</t>
  </si>
  <si>
    <t>Número de hogares que reciben  provisión de alimentos</t>
  </si>
  <si>
    <t>Sumatoria de de hogares que reciben provisión de alimentos mensualmente</t>
  </si>
  <si>
    <t>De enro a junio no se presenta avance en esta actividad</t>
  </si>
  <si>
    <t>Vincular a las Personas Mayores en espacios para el desarrrollo de actividades encaminadas a el fortalecimiento de capacidades, la autonomía y reconocimiento sus saberes. </t>
  </si>
  <si>
    <t>Personas mayores que participan en actividades de autonomía, fortalecimiento de capacidades y reconocimiento de saberes</t>
  </si>
  <si>
    <t> Sumatoria de personas mayores que participan en actividades de autonomía, fortalecimiento de capacidades y reconocimiento de saberes</t>
  </si>
  <si>
    <t>El 26 de junio de 2024 fue emitido el programa "Reconocimiento y dignidad par ala vida plena de las personas mayores". A partir de este se avanzó con la estructuración de los proyectos que permitirán la implementación de cada una de las líneas estratégicas, proyecto que a la fecha están en fase previa a comenzar la ejecución. </t>
  </si>
  <si>
    <t>SEGUIMIENTO SEGUNDO TRIMESTRE (ENERO -JUNIO 2024)</t>
  </si>
  <si>
    <t>SEGUIMIENTO TERCER TRIMESTRE (ENERO -SEPTIEMBRE 2024)</t>
  </si>
  <si>
    <t xml:space="preserve">N. </t>
  </si>
  <si>
    <t xml:space="preserve">PROGRAMACIÓN  </t>
  </si>
  <si>
    <t>PROYECTO</t>
  </si>
  <si>
    <t>RECURSOS</t>
  </si>
  <si>
    <t>Numerador</t>
  </si>
  <si>
    <t>denominador</t>
  </si>
  <si>
    <t>Resultado Cuantitativo de enero a septiembre 2024</t>
  </si>
  <si>
    <t>Resultado Cualitativo Enero a septiembre</t>
  </si>
  <si>
    <t>junio</t>
  </si>
  <si>
    <t>septiembre</t>
  </si>
  <si>
    <t>Diciembre</t>
  </si>
  <si>
    <t xml:space="preserve"> (Cantidad de vacantes provistas /Vacantes pendientes de ser provistas 537 vigencia 2024 )*100%</t>
  </si>
  <si>
    <t>Ejecución  del Plan de Seguridad y salud en el trabajo</t>
  </si>
  <si>
    <t xml:space="preserve">Jóvenes en Paz </t>
  </si>
  <si>
    <t>Aguante popular por la vida</t>
  </si>
  <si>
    <t>Mejoramiento de las condiciones de accesibilidad socioeconómica de la población con discapacidad a nivel Nacional</t>
  </si>
  <si>
    <t>Diseño, fortalecimiento e implementación de acciones que contribuyan al ejercicio efectivo de los derechos de la población LGBTIQ+ Nacional</t>
  </si>
  <si>
    <t>Implementación de soluciones no convencionales para el acceso al agua y al saneamiento en territorios marginados y excluidos a nivel Nacional</t>
  </si>
  <si>
    <t>Diseño e implementación del Sistema Nacional de Cuidado para la garantía de derechos de las personas cuidadoras Nacional</t>
  </si>
  <si>
    <t>De enero a junio no se presenta avance en esta actividad</t>
  </si>
  <si>
    <t xml:space="preserve">Se gestiona durante el segundo semestre las fichas de perfil de proyectos y radicadas en el FSB:
1. Unidades Móviles Compra y adecuación: Radicada FSB Cuenta con viabilidad definitiva en proceso contractual.
2. Unidades Móviles Operación: Radicada FSB Viabilidad condicionada, se realiza respuesta a las observaciones.
3. Unidades Moviles Interventoria: Radicada FSB  Viabilidad condicionada, se realiza respuesta a las observaciones.
4. Albergues: Radicada FSB Viabilidad condicionada, se realiza respuesta a las observaciones.
5. Dormitorios: Radicada FSB Viabilidad condicionada, se realiza respuesta a las observaciones.
6. Comedores: Redicada en FSB
7. Politica Publica / Comisión Intersectorial y Fortalecimiento Interinstitucional:  En construcción de fichas.
8. Empoderamiento de la población en situación de Calle: En construcción de fichas.
9. Fortalecimiento de capacidades para la inclusión social y Reducción del estigma:  En construcción de fichas
</t>
  </si>
  <si>
    <t xml:space="preserve">En el tercer trimestre se avanzó en las siguientes solicitudes de contratación:  
1) Elaboracion de Diagnóstico integral, Estudios y Diseños  para sistemas No convencionales de abastecimiento de agua para consumo humano y saneamiento para instituciones educativas y comunidades en territorios marginados y excluidos en los Departamentos (Cauca, Choco, Nariño, Archipielago de San Andres , Providencia y Santa Catalina, Atlantico, Bolivar, Cesar, La Guajita, Magnalena, Cordoba, Sucre, Antioquia, Caldas, Cundinamarca, Norte de Santander, Tolima, Guaviare, Meta, VIchada, Amazonas, Caqueta, Guainia, Putumayo y Vaupes) 
2) Estudios e implementación de soluciones no convencionales para el acceso al agua en territorios marginados y excluidos en los departamentos de Cauca, Choco, Cundinamarca, Meta, Nariño, Vaupés y Vichada (Generador de Agua Atmosférico)
3) Estudios, diseños, construcción y/o implementación de soluciones no convencionales para el acceso al agua en instituciones educativas y comunidades en los departamentos de Cauca, Meta, Nariño, Chocó, córdoba, Putumayo, Cundinamarca, Vaupés y Vichada(PTAP COMPACTA)
4)Estudios, diseños, construcción y/o implementación de soluciones no convencionales para el acceso al agua en instituciones educativas de los territorios marginados y excluidos en los departamentos de Cauca, Choco, Córdoba y Nariño. (ZONAS REFRESCANTES "BEBEDEROS")
5)Estudios, diseños, construcción y/o implementación de soluciones no convencionales para el acceso al agua en territorios marginados y excluidos en los departamentos de Córdoba, Meta, Nariño, Putumayo, Vaupés y Vichada.(FUENTE SUBTERRÁNEA)
6)Estudios, diseños, construcción y/o implementación de soluciones no convencionales de saneamiento básico en territorios marginados y excluidos en los departamentos de Cauca, Chocó, Cundinamarca, Meta, Putumayo y Vichada.(SANEAMIENTO)
7) Contratar profesionales para conformar equipos regionales de apoyo a la ejecución del proyecto “Implementación de soluciones no convencionales para el acceso al agua y al saneamiento en territorios marginados y excluidos” del programa Agua es Vida.
</t>
  </si>
  <si>
    <t xml:space="preserve">Teniendo en cuenta que el 26 de junio de 2024 se emitió el programa "Reconocimiento y dignidad para la vida plena de las personas mayores", y que en julio se inició la conformación y estructuración del equipo de trabajo para la Dirección de Personas Mayores, durante este periodo se avanzó en la formulación de proyectos para implementar cada una de las líneas estratégicas. Como resultado, el 25 de septiembre se radicó el proyecto "Misión Rural de dignidad, protección y respeto para las Personas Mayores" ante el Fondo para la Superación de Brechas de Desigualdad Poblacional e Inequidad Territorial. Actualmente, el proyecto se encuentra en fase previa a su ejecución, con el objetivo de realizar las 19 jornadas en los territorios para el fortalecimiento de los entornos protectores de las personas mayores.
</t>
  </si>
  <si>
    <t xml:space="preserve">La dirección avanzó en la revisión técnica de los proyectos, realizando visitas en las que se identificaron los predios, así como los requerimientos y necesidades de las comunidades.
Además, se llevaron a cabo reuniones de articulación con las entidades territoriales en relación con los compromisos de la dirección.
Asimismo, se solicitó la contratación de estudios y diseños al Fondo para la Superación de Brechas de Desigualdad Poblacional e Inequidad Territorial, en función de las necesidades de las comunidades y los compromisos establecidos.
</t>
  </si>
  <si>
    <t xml:space="preserve">Teniendo en cuenta que el 26 de junio de 2024 se emitió el programa "Reconocimiento y dignidad para la vida plena de las personas mayores", y que en julio se inició la conformación y estructuración del equipo de trabajo para la Dirección de Personas Mayores, durante este periodo se avanzó en la formulación de proyectos para implementar cada una de las líneas estratégicas. Como resultado, el 25 de septiembre se radicó el proyecto "Misión Rural de dignidad, protección y respeto para las Personas Mayores" ante el Fondo para la Superación de Brechas de Desigualdad Poblacional e Inequidad Territorial. Actualmente, el proyecto se encuentra en fase previa a su ejecución, con el objetivo de vincular a 382 personas mayores en espacios dedicados al desarrollo de actividades orientadas al fortalecimiento de capacidades, la autonomía y el reconocimiento de sus saberes.
</t>
  </si>
  <si>
    <t xml:space="preserve">Se realizó entrega de provisión directa de alimentos a 3.420 hogares en los departamentos:
- Choco, en los siguientes municipios Litoral de San Juan, Istmina, Medio San Juan, Novita y Sipi.  
- Bolivar  en los siguientes municipios María La baja, El Carmen de Bolívar, San Juan Nepomuceno, Clemencia, Santa Catalina,  Arrollo Hondo, Mahates, San Basilio de Palenque, Cartagena, Córdoba y el Guamo, San Martin de Loba, Altos del Rosario  
</t>
  </si>
  <si>
    <t>Durante el tercer trimestre de 2024, se han logrado avances significativos en la apropiación de la experiencia de los Centros Intégrate, con el objetivo de cofinanciar su operación en conformidad con lo establecido en el Decreto 1075 de 2023, que define la estructura y funciones del Ministerio. Este esfuerzo estratégico está orientado a proporcionar un enfoque particular en la atención a la población migrante con vocación de permanencia, así como a migrantes retornados. 
Establecimiento de Centros: Se han identificado un total de 11 centros en 9 ciudades, con  el apoyo de la cooperación internacional. Estos centros son cruciales para facilitar la integración social y el acompañamiento a la población migrante.
_Coordinación USAID-Alcaldías: se han llevado a cabo 18 reuniones, con el propósito de presentar la misión y visión del Ministerio, así como co-crear los acuerdos necesarios que garanticen la sostenibilidad del modelo de centros.
Identificación y Gestión de Recursos: Los avances también han incluido la identificación y gestión de todo lo referente a determinar el recurso humano necesario para garantizar el funcionamiento de los centros; coordinación de estos; mantenimiento de equipos, mobiliarios y espacios físicos; desarrollo y mantenimiento del sistema de información; operación de los centros mediante el método de administración de casos y estrategia de comunicaciones.
Asimismo, se ha avanzado con el radicado de las fichas de perfil de proyectos, plan de adquisiciones, el anexos técnicos y presupuestos ante las Oficinas de Proyectos, Planeación, así como ante el Fondo para la Superación de Brechas para los siguientes procesos contractuales:
  1. Operador de Servicios de Personal (Empresa de Servicios Temporales)
  2. Servicio de Vigilancia
  3. Servicios de Aseo y Cafetería
  4. Arrendamientos (Santa Marta, Cali, Bucaramanga y Medellín)
Estos procesos se encuentran, con fecha de corte a este reporte, en etapa precontractual en el Fondo de Superación de Brechas (FSB), lo que representa un paso esencial hacia la efectiva operación de los centros.
Los esfuerzos realizados durante este trimestre son fundamentales para la efectiva implementación y operación de los Centros Intégrate. La continua colaboración con las alcaldías y la adecuada gestión de recursos permitirá la sostenibilidad del modelo de atención a la población migrante, garantizando así su integración social y bienestar.</t>
  </si>
  <si>
    <t xml:space="preserve">En el tercer trimestre se adjudicó el contrato para: 
1) Elaboración de estudios y diseños de siete (7) proyectos de acueducto en seis (6) municipios de los departamentos de Cauca, Chocó y Nariño, con fecha de acta de inicio del 18 de septiembre de 2024 por parte de Fonigualdad.
En el tercer trimestre se continua con el seguimiento a las solicitudes enviadas a FONIGUALDAD:  
2)Actualización de los estudios y diseños de ingeniería y construcción de 8 sistemas de acueducto para 5 municipios en los departamentos del Cauca, Nariño, Chocó, Córdoba.
3)Ajustar los estudios y diseños de ingeniería y ejecutar la construcción de un  sistema de acueducto de las veredas del consejo comunitario de La Toma: La Toma, Yolombó, Dos Aguas, Gelima, El Hato, Santa Marta, Barrio El Diamante y El Porvenir del Municipio de Suárez; y Las Veredas Brisas Del Lago, La Estación, El Danúbio y Los Cafés del municipio de Morales, departamento del Cauca. Bajo modalidad llave en mano.
 4)Revisión y ajuste y/o complementación de los estudios y diseños de ingeniería y construcción de 8 sistemas de acueducto para 7 municipios en los departamentos del Cauca, Nariño, Chocó, y Córdoba.
En el tercer trimestre se avanzó en la solicitud de contratación descrita a continuación a FONIGUALDAD: 
5)Revisión y ajuste y/o complementación de  los estudios y diseños de ingeniería y construcción de 4 sistemas de acueducto y 3 de alcaltarillado en 3 municipios en los departamentos de Nariño, Chocó y Córdoba.
</t>
  </si>
  <si>
    <t>En el periodo de enero a junio 2024 se realizó la publicación de 18 contratos en SECOP II y TVEC así: 
TVEC: 8 y SECOP II: 10
Para un total de 18</t>
  </si>
  <si>
    <t>No se ha realizado la publicación de los procesos de contratación en el portal de transparencia, toda vez que el proceso de cargue está en implementación por parte de la OTI, OA Comunicaciones y Relacionamiento con la Ciudadanía</t>
  </si>
  <si>
    <t>En el periodo de enero a septiembre 2024 se realizó la publicación de 28 contratos en SECOP II y TVEC así: 
TVEC: 12 y SECOP II: 16
Para un total de 28</t>
  </si>
  <si>
    <t>En el período objeto de reporte, la Oficina de Relacionamiento con la Ciudadanía brindó un total de 464 atenciones, distribuidas de la siguiente manera:
Canal Presencial: 56
Canal Telefónico: 280
PQRSD: 128</t>
  </si>
  <si>
    <t>Durante los meses de julio a septiembre de 2024, se avanzó en un 20% de la meta (50% acumulado), lo cual hace referencia a los avances que se realizaron en los siguientes hitos:
*Hito 3: Elaboración del documento del Plan Nacional de Accesibilidad y del acto administrativo de adopción, el cual fue revisado por la Oficina Jurídica del Ministerio de Igualdad y Equidad, y enviado a algunas entidades corresponsables para su revisión técnica: 7% de avance adicional, para un 22% acumulado.
*Hito 4: Se realizaron las mesas de trabajo programadas con los sectores de la administración nacional para socializar el compromiso conjunto en el diseño del Plan Nacional de Accesibilidad y el acto administrativo de adopción, estas entidades son Ministerio TIC, Ministerio de las Culturas, las Artes y los Saberes, Ministerio de Vivienda, Ciudad y Territorio e ICBF: 13% de avance. Se aclara que el 7% restante corresponde a dos reuniones programadas que se desarrollaran para el mes de octubre.</t>
  </si>
  <si>
    <t>Generación y difusión de la política de tratamiento de protección de datos personales del MIE (Resolución 649 del 2 de Septiembre de 2024)</t>
  </si>
  <si>
    <t>A 30 de Septiembre se logró la implementación del doble factor de autenticación para el acceso a Office 365, correspondiente a una de las cuatro actividades proyectadas para la vigencia 2024.</t>
  </si>
  <si>
    <t>Revisión de la metodología definida por MINTIC, levantamiento de información para la generación del documento PETI acorde con los instrumentos dispuestos en el site de MINTIC</t>
  </si>
  <si>
    <t xml:space="preserve">Para el periodo en referencia se organizó la realización de  la Cumbre IV  de los Pueblos Negros, Afrodescendientes, Raizales y Palenqueros, donde se analizará los ejes problematicos para la estructuración de la Política Pública. </t>
  </si>
  <si>
    <t>Para el periodo comprendido de enero a septiembre de 2024 se avanzo: 
•	Habilitación jurídica y presupuestal del programa Tejiendo Sistemas Económicos Propios.     
•	Recepción y estructuración de iniciativas en el marco del programa Tejiendo sistemas económicos propios con una meta de resultado esperada de 12.500 personas atendidas de la población indigena.</t>
  </si>
  <si>
    <t>Se proyectó la ruta para realizar los eventos de instalación como fase inicial de la Comisión Mixta Nacional de asuntos campesinos asumidos por el Ministerio de Igualdad y Equidad con el fin  de garantizar de manera equitativa los recursos técnicos, logísticas y económicos para el desarrollo de las sesiones como parte integral de este componente.</t>
  </si>
  <si>
    <t>Se proyectó la ruta para la celebración del evento de los dialogos interculturales cuyo propósito en el fortalecimiento de los pueblos étnicos y campesinos.</t>
  </si>
  <si>
    <t>De enero a junio de 2024 la Oficina de Control Interno no estaba constituida.</t>
  </si>
  <si>
    <t xml:space="preserve">Durante el tercer trimestre y tras la planeación realizada, se adelantaron los procesos contractuales necesarios para la puesta en marcha de las estrategias y acciones contempladas en el proyecto de inversión, para con ello alcanzar las metas previstas. En este sentido, a la fecha se cuentan con cuatro procesos de contratación en curso, así como, dos traslados de recursos para la implementación de acciones en términos de atención de víctimas de violencia por prejuicio, fortalecimiento técnico a organizaciones comunitarias LGBTIQ+ y estrategias de acceso a servicios sociales en materia de derchos tales como salud, educación y trabajo. Igualmente, se adelanta el convenio con autoridades indigenas para el cumplimiento del acuerdo IM-156 indicador 327 PND frente al diseño de un programa de atención integral para la población indigena con orientaciones sexuales e identidades de género diversas. Finalmente, se esta a la espera de las firmas del Decreto para la puesta en marcha del Sistema Nacional LGBTIQ+.  </t>
  </si>
  <si>
    <t xml:space="preserve">Se suscribe convenio con la Unión Temporal Territorio y Paz con la que se desarrolla la segunda cohorte del programa para dar alcance a 83 municipios del país. Se dio continuidad al proceso de la cohorte 1 adelantado con FondoPaz y OACP en Bogotá, Medellín, Quibdó, Guachené, Puerto Tejada, Buenaventura.   Se ampliaron cupos en Bogotá y Quibdó.  Jóvenes de Quibdó, Buenaventura, Puerto Tejada, Guachené, Medellín y Bogotá se encuentran adelantando actividades de los componentes de educación, corresponsabilidad, emprendimiento, asociatividad y empleabilidad. 
Se realizaron jornadas de socialización del Programa en municipios de los departamentos de Valle del Cauca, Cauca y Caldas. Se realizaron jornadas de pre-registro en municipios de los departamentos de Nariño, César, Caldas, Risaralda y la ciudad de Bogotá. Se está adelantando la validación de cumplimiento de criterios básicos para ingreso al programa de estos jóvenes pre-registrados.  
Se da inicio a la operación del Programa en la ciudad de Valledupar, vinculando 1.363 jóvenes quienes en el mes de octubre iniciarán actividades de los componentes de corresponsabilidad y educación.  
Se realizó quinto pago de transferencias monetarias condicionadas, a la fecha 2.506 jóvenes han recibido 8.289 transferencias, según porcentaje de participación en las actividades del programa. </t>
  </si>
  <si>
    <t>Se establecen mesas de trabajo con la Universidad Pedagógica Nacional para la creación del proyecto 'Aguante Popular por la Vida' del mismo nombre del programa. En este trimestre se encuentra viabilidad técnica, presupuestal y jurídica para iniciar la fase contractual.</t>
  </si>
  <si>
    <t xml:space="preserve">Durante el primer trimestre de 2024, la Oficina Jurídica recibió 2022 solicitudes de derechos de petición de las cuales se respondieron 625  dentro del término de ley.  Esta información corresponde a las recibidas por el correo de contacto. Desde el 1 de abril hasta el 30 de junio de 2024, se analizaron y radicaron 3009 documentos tipo PQRSDF. Se gestionaron un total de 1174 respuestas. Durante el tercer trimestre de recibieron 2.596 derechos de petición de los cuales se gestionaron 1.510 respuestas. </t>
  </si>
  <si>
    <t>Durante el período reportado, que abarca enero a septiembre de 2024, se solicitaron y realizaron un total de 125 asesorías a entidades territoriales y organizaciones sociales para la revisión de proyectos. La distribución de las asesorías fue la siguiente: 2 en enero, 12 en febrero, 8 en marzo, 22 en abril, 25 en mayo y 36 en junio,  9 en julio, 3 en agosto y 8 en septiembre. Es importante destacar que todas las solicitudes fueron atendidas dentro del plazo límite (periodo reportado), lo que significa que se alcanzó un cumplimiento del 100% en la atención oportuna de las mismas.</t>
  </si>
  <si>
    <t xml:space="preserve">Durante el primer semestre de 2024, la Oficina de Proyectos para la Igualdad y Equidad trabajó de manera colaborativa con diversas dependencias, logrando la finalización de un total de 19 proyectos de los 25 en los que se estuvo trabajando. Esto representa un nivel de cumplimiento del 76% en la finalización de los proyectos. Sin embargo, a la fecha de corte, aún quedaban 6 proyectos pendientes, los cuales se encontraban en estado de primera revisión. Este retraso se atribuye, entre otros factores, a que algunos programas estaban en proceso de ajustes al momento del cierre del período.
En el período comprendido entre enero y septiembre de 2024, se gestionaron un total de 127 solicitudes en conjunto con las distintas dependencias. De estas solicitudes, 51 se encontraban radicadas en el Fondo y 33 estaban listas para ser radicadas en las direcciones correspondientes. Las fichas restantes estaban en proceso de estructuración entre las direcciones técnicas y la Oficina de Proyectos.
Considerando que, a septiembre, todos los programas ya se encontraban operativos, conllevó a un aumento significativo en la solicitud de proyectos. Este incremento en la demanda resultó en que, aunque la cantidad de proyectos finalizados aumentó, también se observadó un mayor número de solicitudes que, al corte continuaban en proceso de estructuración. Este fenómeno refleja no solo el interés creciente por parte de las dependencias en desarrollar iniciativas alineadas con los objetivos del Ministerio, sino también la necesidad de dedicar recursos y esfuerzos adicionales para garantizar que todas las solicitudes sean atendidas de manera efectiva y eficiente.
</t>
  </si>
  <si>
    <t xml:space="preserve">Durante el tercer trimestre del año en curso, se realizó una conferencia con AMUSAL sobre proceso de formación (creación de empresas y economia circular sobre elaboración de proyecto empresarial. 
Se realizó mesa de trabajo para revisar las observaciones de la resolución JGN y se han adelnatado todos los tramites adminitrativos internos relacionados a la radicación de ficha de proyectos ante FonIgualdad.  </t>
  </si>
  <si>
    <t>Esta actividad se programó para el último trimestre.</t>
  </si>
  <si>
    <t>Esta actividad se programó para el último trimestre. Por otra parte, atualmente el Plan Nacional de la Resolución 1325 de 2000, se encuentra en la fase final de aprobación y de firma del Decreto que lo adopta.</t>
  </si>
  <si>
    <t xml:space="preserve">En el marco del Festival de Música del Pacífico "Petronio Álvarez", el cual se llevó a cabo entre el 14 y el 19 de agosto de 2024, desde el Programa para la Autonomía Económica de las Mujeres se apoyó a 87 mujeres seleccionadas como portadoras de tradición del Festival, a través de la entrega de activos productivos que permitieran fortalecer la comercialización de sus productos. Los activos productivos entregados se clasificaron en alguna de las siguientes categorías: insumos de cocina, electrodomésticos, apoyo en transporte y apoyo en alojamiento. 
De manera adicional, con el fin de generar espacios de intercambio de saberes para el fortalecimiento a la comercialización de proyectos productivos de las mujeres, se llevó a cabo una ruta de intercambio de saberes con 50 mujeres sacadoras de viche del litoral Pacífico caucano en el marco del Festival de Música del Pacífico "Petronio Álvarez", ya que es uno de los escenarios de comercialización más importantes para los productos del Pacífico colombiano. Las 50 mujeres sacadoras de viche participaron en el desarrollo de una agenda académica para el fortalecimiento a la comercialización del viche, en la cual pudieron profundizar sobre temáticas relacionadas con el registro de marca, denominación de origen, estrategias de comercio justo y desarrollo de habilidades para la negociación comercial. </t>
  </si>
  <si>
    <t xml:space="preserve">En el período, se brindaron 10.895 orientaciones a mujeres víctimas de violencias basadas en género en la línea 155, en los siguientes tipos de violencias: intrafamiliar psicológica (4.908), intrafamiliar física (3.433), amenazas (509), psicológica por fuera del ámbito de la familia (359), lesiones personales (181), acoso sexual (135), acto sexual violento (61), violencia contra adulta mayor (45), acoso laboral (41), acceso carnal violento (38) e intrafamiliar económica o patrimonial (37). Además, se hicieron otras orientaciones (755 ), se atendieron otros tipos de violencia (201). En 192 orientaciones no se identificó el tipo de violencia. Por otra parte, las llamadas efectivas se registraron en Bogotá (46%), Cundinamarca (9%), Antioquia (8%), Valle del Cauca (6%), Santander (5%), Atlántico (3%), Tolima (2%), Boyacá (2%), Meta (2%), Risaralda (2%), Bolívar (2%) y Norte de Santander (2%). El 2% no reporta el lugar. En los siguientes departamentos se registra el 1% de las llamadas, así: Huila, Nariño, Cauca, Caldas, Quindío, Cesar, Córdoba y Magdalena. También se recepcionaron llamadas de  Casanare, Sucre, Caquetá, La Guajira, Chocó, Putumayo, Arauca, Guaviare, Vichada, Archipiélago de San Andrés, Providencia y Santa Catalina, Amazonas y Guainía. El 95.5 % de las llamadas las efecturaron mujeres y  el 2.5% hombres. En el 2% no se cuenta con información. </t>
  </si>
  <si>
    <t>El presente indicador se toma de los recusros efectivamente contratados sobre los recursos  programados en el plan anual de adquisiciones.</t>
  </si>
  <si>
    <r>
      <t xml:space="preserve">Se evidencia que de acuerdo con el objetivo de comunicar de forma clara, real y veraz los programas del Ministerio de Igualdad y Equida en las diferentes redes sociales internas y externas, este indicador se encuentra cumplido por lo cual en el tercer trimestre del año se cumplio con el indicador, la piezas que no se publicaron fue por motivos de cambio de información o por solicitud del area de origen.
</t>
    </r>
    <r>
      <rPr>
        <b/>
        <sz val="12"/>
        <rFont val="Calibri"/>
        <family val="2"/>
        <scheme val="minor"/>
      </rPr>
      <t>Evidencia:</t>
    </r>
    <r>
      <rPr>
        <sz val="12"/>
        <rFont val="Calibri"/>
        <family val="2"/>
        <scheme val="minor"/>
      </rPr>
      <t xml:space="preserve">  publicaciones en las redes sociales de instagram, facebook, x, whatsapp, pagina web
</t>
    </r>
  </si>
  <si>
    <t>*Estandarización de una codificación específica para cada dependencia,
*cuadro de clasificación documental que estandariza la categorización de los archivos,
*formatos como el inventario documental y la tabla de retención documental</t>
  </si>
  <si>
    <t>Para el tercer trimestre se avanzó en la implementación de MIPG mediante: 1) Convocatoria y preparación de la primera sesión del Comité Institucional de Gestión y Desempeño para validación de la resolución de adopción, 2) Estructuración de los componentes y políticas de gestión según las 7 dimensiones del modelo, 3) Definición de los roles según el esquema de líneas de defensa para el sistema de control interno, 4) Identificación de necesidades específicas para implementar las políticas de gestión y desempeño institucional, 5) Avance en el desarrollo de mecanismos de evaluación y control alineados con la dimensión de evaluación de resultados del modelo.</t>
  </si>
  <si>
    <t>Durante el primer semestre de 2024 se han adelantado acciones preparatorias para la implementación de MIPG, enfocadas en: 1) Definición de la institucionalidad a través de la elaboración y socialización de la resolución de adopción del Sistema, 2) Identificación de los procesos institucionales requeridos para las 7 dimensiones del modelo, 3) Planificación preliminar de la gestión documental estimada entre 200-300 procedimientos y 300-500 formatos, 4) Avance en el diagnóstico del estado actual de implementación según los criterios FURAG, 5) Establecimiento de la estructura de las dimensiones operativas que integrarán el sistema, considerando los lineamientos del marco general de MIPG para entidades públicas.</t>
  </si>
  <si>
    <t>Se firmó el convenio -109-2024 de cooperación entre el Ministerio de Igualdad y Equidad y el Programa de Naciones Unidas para el Desarrollo -PNUD- a través del Fondo para la Superación de Brechas de Desigualdad Poblacional e Inequidad Territorial, el 20 de septiembre 2024, el cual, tiene como objeto aunar esfuerzos técnicos, operativos, administrativos y financieros orientados a apoyar el fortalecimiento de la territorialización del Programa Nacional de Cuidado, que incluye 3 líneas de acción: promoción de masculinidades cuidadoras; fortalecimiento político a cuidadoras; asistencia técnica a entidades territoriales. En esta materia de educación informal, al corte del 30 de septiembre, se avanzó en la identificación y publicación del grupo de rosters de los cuatro tipos de perfiles nacionales y territoriales que se requieren para la implementación de las estrategias definidas en el convenio. Adicionalmente, en ejecución del convenio, se presentó el plan de trabajo con cronograma; la propuesta de priorización de municipios para la implementación de las estrategias; la propuesta preliminar del evento de lanzamiento de las estrategias a nivel nacional, y la propuesta preliminar del índice o contenido del documento final de las estrategias de fortalecimiento para su aprobación en el siguiente trimestre de la vigencia.</t>
  </si>
  <si>
    <t>Debemos indicar en la descripción cual es el numerador y el denominador para entender de donde sale el porcentaje</t>
  </si>
  <si>
    <t>creo que el segundo reporte quedó mal</t>
  </si>
  <si>
    <t>OTI debería decir de manera cualitativa si hizo algo el 2 trimestre</t>
  </si>
  <si>
    <t>No es claro a que corresponde el avance, poner numerador y denominador</t>
  </si>
  <si>
    <t>No es claro a que corresponde el 6 y el 9</t>
  </si>
  <si>
    <t>No es clara la descripción, se evidencia un problema interno</t>
  </si>
  <si>
    <t>No es claro cuales son las dos sesiones para que de 60%</t>
  </si>
  <si>
    <t>OBSERVACIONES YERUTI</t>
  </si>
  <si>
    <r>
      <t xml:space="preserve">En el III Trimestre se realizaron los documentos técnicos de siguientes programas:
1. Mujeres Fortalecidas en la salvaguarda de la familia extensa
2. Reconociendo saberes en la </t>
    </r>
    <r>
      <rPr>
        <sz val="12"/>
        <color rgb="FFFF0000"/>
        <rFont val="Calibri"/>
        <family val="2"/>
        <scheme val="minor"/>
      </rPr>
      <t>diferencia</t>
    </r>
    <r>
      <rPr>
        <sz val="12"/>
        <rFont val="Calibri"/>
        <family val="2"/>
        <scheme val="minor"/>
      </rPr>
      <t xml:space="preserve">
3. Mujeres en el centro de la política, la vida, la paz y el territorio
4. Cuidando la Vida en el Territorio con los Pueblos Étnicos y Campesinos
5. Oportunidades para</t>
    </r>
    <r>
      <rPr>
        <sz val="12"/>
        <color rgb="FFFF0000"/>
        <rFont val="Calibri"/>
        <family val="2"/>
        <scheme val="minor"/>
      </rPr>
      <t xml:space="preserve"> la vida de las</t>
    </r>
    <r>
      <rPr>
        <sz val="12"/>
        <rFont val="Calibri"/>
        <family val="2"/>
        <scheme val="minor"/>
      </rPr>
      <t xml:space="preserve">  Juventudes
6. Garantía</t>
    </r>
    <r>
      <rPr>
        <sz val="12"/>
        <color rgb="FFFF0000"/>
        <rFont val="Calibri"/>
        <family val="2"/>
        <scheme val="minor"/>
      </rPr>
      <t xml:space="preserve">s, </t>
    </r>
    <r>
      <rPr>
        <sz val="12"/>
        <rFont val="Calibri"/>
        <family val="2"/>
        <scheme val="minor"/>
      </rPr>
      <t xml:space="preserve">derechos y alternativas de vida para </t>
    </r>
    <r>
      <rPr>
        <sz val="12"/>
        <color rgb="FFFF0000"/>
        <rFont val="Calibri"/>
        <family val="2"/>
        <scheme val="minor"/>
      </rPr>
      <t>las</t>
    </r>
    <r>
      <rPr>
        <sz val="12"/>
        <rFont val="Calibri"/>
        <family val="2"/>
        <scheme val="minor"/>
      </rPr>
      <t xml:space="preserve"> Mujeres en actividades sexuales pagas diversas y diferenciales</t>
    </r>
  </si>
  <si>
    <r>
      <t xml:space="preserve">El avance del Programa de Transparencia a corte 30 de agosto de 2024 es del 48% (Seguimiento cuatrimestral). </t>
    </r>
    <r>
      <rPr>
        <sz val="12"/>
        <color rgb="FFFF0000"/>
        <rFont val="Calibri"/>
        <family val="2"/>
        <scheme val="minor"/>
      </rPr>
      <t xml:space="preserve"> Con 31 actividades que presentan algún porcentaje de avance de las 51 actividades programadas a realizar en la vigencia 2024.</t>
    </r>
  </si>
  <si>
    <r>
      <t>Se realizaron los siguientes productos de información:
1. Formularios de Kobo Registro de asistencia</t>
    </r>
    <r>
      <rPr>
        <sz val="12"/>
        <color rgb="FFFF0000"/>
        <rFont val="Calibri"/>
        <family val="2"/>
        <scheme val="minor"/>
      </rPr>
      <t xml:space="preserve"> Programa</t>
    </r>
    <r>
      <rPr>
        <sz val="12"/>
        <rFont val="Calibri"/>
        <family val="2"/>
        <scheme val="minor"/>
      </rPr>
      <t xml:space="preserve"> Jovenes en Paz
2. V.2 Formulario de acuerdo de participación y correlación del  </t>
    </r>
    <r>
      <rPr>
        <sz val="12"/>
        <color rgb="FFFF0000"/>
        <rFont val="Calibri"/>
        <family val="2"/>
        <scheme val="minor"/>
      </rPr>
      <t>Programa</t>
    </r>
    <r>
      <rPr>
        <sz val="12"/>
        <rFont val="Calibri"/>
        <family val="2"/>
        <scheme val="minor"/>
      </rPr>
      <t xml:space="preserve"> jovenes en paz
3. Formulario Modulo personas- RIE
4. Formulario Modulo actividades- RIE
5. Formulario Modulo Colectivo- RIE
6. Formulario caracterización de personas para el Programa </t>
    </r>
    <r>
      <rPr>
        <sz val="12"/>
        <color rgb="FFFF0000"/>
        <rFont val="Calibri"/>
        <family val="2"/>
        <scheme val="minor"/>
      </rPr>
      <t>Economía Popular y Comunitaria para la</t>
    </r>
    <r>
      <rPr>
        <sz val="12"/>
        <rFont val="Calibri"/>
        <family val="2"/>
        <scheme val="minor"/>
      </rPr>
      <t xml:space="preserve"> Superación de la Pobreza.
7. Infografia- timeline Creación de Ministerios en Colombia
8. StoryMap Avances del primer año del Ministerio de Igualdad y Equidad
9. Dashboard -Caracterización </t>
    </r>
    <r>
      <rPr>
        <sz val="12"/>
        <color rgb="FFFF0000"/>
        <rFont val="Calibri"/>
        <family val="2"/>
        <scheme val="minor"/>
      </rPr>
      <t>Programa</t>
    </r>
    <r>
      <rPr>
        <sz val="12"/>
        <rFont val="Calibri"/>
        <family val="2"/>
        <scheme val="minor"/>
      </rPr>
      <t xml:space="preserve"> Jovenes Guardianes de la naturaleza
10. Dashboard- Inscripción Asamblea Nacional de Juventudes
11. StoryMap- </t>
    </r>
    <r>
      <rPr>
        <sz val="12"/>
        <color rgb="FFFF0000"/>
        <rFont val="Calibri"/>
        <family val="2"/>
        <scheme val="minor"/>
      </rPr>
      <t>Programa</t>
    </r>
    <r>
      <rPr>
        <sz val="12"/>
        <rFont val="Calibri"/>
        <family val="2"/>
        <scheme val="minor"/>
      </rPr>
      <t xml:space="preserve"> Jovenes en Paz
55 Mapas en el trimestre (Julio 34, Agosto 8 y Septiembre 17) </t>
    </r>
  </si>
  <si>
    <t>El avance del Programa de Transparencia a corte 30 de abril de 2024 es del 21%  ( Seguimiento cuatrimestral). Con 31 actividades que presentan algún porcentaje de avance de las 51 actividades programadas a realizar en la vigencia 2024.</t>
  </si>
  <si>
    <r>
      <t xml:space="preserve">i) Se diseñaron 13 programas en el II trimestre que cuentan con documento técnico finalizado:
1. Abordaje Integral de  </t>
    </r>
    <r>
      <rPr>
        <sz val="12"/>
        <color rgb="FFFF0000"/>
        <rFont val="Calibri"/>
        <family val="2"/>
        <scheme val="minor"/>
      </rPr>
      <t>las</t>
    </r>
    <r>
      <rPr>
        <sz val="12"/>
        <rFont val="Calibri"/>
        <family val="2"/>
        <scheme val="minor"/>
      </rPr>
      <t xml:space="preserve"> Violencias contra las Mujeres
2. Tejiendo Comunidad para </t>
    </r>
    <r>
      <rPr>
        <sz val="12"/>
        <color rgb="FFFF0000"/>
        <rFont val="Calibri"/>
        <family val="2"/>
        <scheme val="minor"/>
      </rPr>
      <t>las</t>
    </r>
    <r>
      <rPr>
        <sz val="12"/>
        <rFont val="Calibri"/>
        <family val="2"/>
        <scheme val="minor"/>
      </rPr>
      <t xml:space="preserve"> personas con discapacidad.
3. Barrismo Social </t>
    </r>
    <r>
      <rPr>
        <sz val="12"/>
        <color rgb="FFFF0000"/>
        <rFont val="Calibri"/>
        <family val="2"/>
        <scheme val="minor"/>
      </rPr>
      <t>"</t>
    </r>
    <r>
      <rPr>
        <sz val="12"/>
        <rFont val="Calibri"/>
        <family val="2"/>
        <scheme val="minor"/>
      </rPr>
      <t>Aguante Popular por la Vida</t>
    </r>
    <r>
      <rPr>
        <sz val="12"/>
        <color rgb="FFFF0000"/>
        <rFont val="Calibri"/>
        <family val="2"/>
        <scheme val="minor"/>
      </rPr>
      <t>"</t>
    </r>
    <r>
      <rPr>
        <sz val="12"/>
        <rFont val="Calibri"/>
        <family val="2"/>
        <scheme val="minor"/>
      </rPr>
      <t xml:space="preserve">
4. Programa Nacional de Cuidado
5.</t>
    </r>
    <r>
      <rPr>
        <sz val="12"/>
        <color rgb="FFFF0000"/>
        <rFont val="Calibri"/>
        <family val="2"/>
        <scheme val="minor"/>
      </rPr>
      <t xml:space="preserve"> Construyendo</t>
    </r>
    <r>
      <rPr>
        <sz val="12"/>
        <rFont val="Calibri"/>
        <family val="2"/>
        <scheme val="minor"/>
      </rPr>
      <t xml:space="preserve"> Dignidad </t>
    </r>
    <r>
      <rPr>
        <sz val="12"/>
        <color rgb="FFFF0000"/>
        <rFont val="Calibri"/>
        <family val="2"/>
        <scheme val="minor"/>
      </rPr>
      <t>para personas</t>
    </r>
    <r>
      <rPr>
        <sz val="12"/>
        <rFont val="Calibri"/>
        <family val="2"/>
        <scheme val="minor"/>
      </rPr>
      <t xml:space="preserve"> Habitantes de Calle.
6. Economía popular y </t>
    </r>
    <r>
      <rPr>
        <sz val="12"/>
        <color rgb="FFFF0000"/>
        <rFont val="Calibri"/>
        <family val="2"/>
        <scheme val="minor"/>
      </rPr>
      <t>Comunitaria</t>
    </r>
    <r>
      <rPr>
        <sz val="12"/>
        <rFont val="Calibri"/>
        <family val="2"/>
        <scheme val="minor"/>
      </rPr>
      <t xml:space="preserve"> para la superación de la pobreza.
7. Raíces en movimiento: </t>
    </r>
    <r>
      <rPr>
        <sz val="12"/>
        <color rgb="FFFF0000"/>
        <rFont val="Calibri"/>
        <family val="2"/>
        <scheme val="minor"/>
      </rPr>
      <t>Programa</t>
    </r>
    <r>
      <rPr>
        <sz val="12"/>
        <rFont val="Calibri"/>
        <family val="2"/>
        <scheme val="minor"/>
      </rPr>
      <t xml:space="preserve"> </t>
    </r>
    <r>
      <rPr>
        <sz val="12"/>
        <color rgb="FFFF0000"/>
        <rFont val="Calibri"/>
        <family val="2"/>
        <scheme val="minor"/>
      </rPr>
      <t>para la</t>
    </r>
    <r>
      <rPr>
        <sz val="12"/>
        <rFont val="Calibri"/>
        <family val="2"/>
        <scheme val="minor"/>
      </rPr>
      <t xml:space="preserve"> </t>
    </r>
    <r>
      <rPr>
        <sz val="12"/>
        <color rgb="FFFF0000"/>
        <rFont val="Calibri"/>
        <family val="2"/>
        <scheme val="minor"/>
      </rPr>
      <t>Migración segura</t>
    </r>
    <r>
      <rPr>
        <sz val="12"/>
        <rFont val="Calibri"/>
        <family val="2"/>
        <scheme val="minor"/>
      </rPr>
      <t xml:space="preserve"> y </t>
    </r>
    <r>
      <rPr>
        <sz val="12"/>
        <color rgb="FFFF0000"/>
        <rFont val="Calibri"/>
        <family val="2"/>
        <scheme val="minor"/>
      </rPr>
      <t>la</t>
    </r>
    <r>
      <rPr>
        <sz val="12"/>
        <rFont val="Calibri"/>
        <family val="2"/>
        <scheme val="minor"/>
      </rPr>
      <t xml:space="preserve"> Acogida </t>
    </r>
    <r>
      <rPr>
        <sz val="12"/>
        <color rgb="FFFF0000"/>
        <rFont val="Calibri"/>
        <family val="2"/>
        <scheme val="minor"/>
      </rPr>
      <t>en dignidad.</t>
    </r>
    <r>
      <rPr>
        <sz val="12"/>
        <rFont val="Calibri"/>
        <family val="2"/>
        <scheme val="minor"/>
      </rPr>
      <t xml:space="preserve">
8. Jóvenes Guardianes de la Naturaleza
9. Tejiendo sistemas económicos propios.
10. Diversidades en Dignidad.
11. Juventudes Tejiendo Bien-estar.
12. Innovación </t>
    </r>
    <r>
      <rPr>
        <sz val="12"/>
        <color rgb="FFFF0000"/>
        <rFont val="Calibri"/>
        <family val="2"/>
        <scheme val="minor"/>
      </rPr>
      <t xml:space="preserve">Público-Popular para la Igualdad y Equidad
</t>
    </r>
    <r>
      <rPr>
        <sz val="12"/>
        <rFont val="Calibri"/>
        <family val="2"/>
        <scheme val="minor"/>
      </rPr>
      <t>13. Reconocimiento y dignidad para la vida plena de las personas mayores.
ii) En materia de políticas: 
14) Inicia construcción del PAS del CONPES LGBTIQ+ en el II trimestre. La OSCE apoyó los avances de la Dirección. 
15) Validación del diagnóstico y árbol de problemas del CONPES de Derecho Humano a la Alimentación con el DNP. 
16)Inicia construcción del PAS del CONPES LGBTIQ+ en el II trimestre. La OSCE apoyó los avances de la Dirección. 
iii) En materia de estrategias: se elaboraron las siguientes estrategias transformadoras contenidas en la Resolución Interna No. 669 del Ministerio. 
17) Alianzas Público-Populares, Comunitarias y Solidarias   
18)Iniciativas Productivas  
19) Infraestructura para Cerrar Brechas    
20)Espacios para la Juntanza    
21)Cambio Cultural para la Erradicación de todas las formas de discriminación  
22)Abordaje Psicosocial, Psicoespiritual y Bien-Estar   
23)Reconocimiento, Difusión y Trasmisión de Saberes  
24)Ecosistema Institucional del Sector Igualdad y Equidad    
25)Gobernanza Interna   
26)Condiciones para la Realización de una Vida Digna    
27)Acompañamiento para el Restablecimiento de Derechos    
iv) En materia de enfoques: se elaboraron los siguientes enfoques con sus criterios de adherencia contenidos en la Resolución Interna No. 668 del Ministerio: 
28)Enfoques de derechos
29)Género
30)Étnico-racial y antiracista
31)Territorial
32)Diferencial
33)Interseccional
34)Justicia ambiental y cambio climático 
35)Curso de vida</t>
    </r>
  </si>
  <si>
    <r>
      <t xml:space="preserve">Avance conceptual de los indicadores de impacto de los veintitrés (23) programas diseñados. (Tipo de indicador, comportamiento esperado, periodicidad, unidad de medida, unidad de análisis y fórmula de cálculo. Linea base del </t>
    </r>
    <r>
      <rPr>
        <sz val="12"/>
        <color rgb="FFFF0000"/>
        <rFont val="Calibri"/>
        <family val="2"/>
        <scheme val="minor"/>
      </rPr>
      <t>Programa</t>
    </r>
    <r>
      <rPr>
        <sz val="12"/>
        <color rgb="FF000000"/>
        <rFont val="Calibri"/>
        <family val="2"/>
        <scheme val="minor"/>
      </rPr>
      <t xml:space="preserve"> Hambre cero y </t>
    </r>
    <r>
      <rPr>
        <sz val="12"/>
        <color rgb="FFFF0000"/>
        <rFont val="Calibri"/>
        <family val="2"/>
        <scheme val="minor"/>
      </rPr>
      <t>Programa</t>
    </r>
    <r>
      <rPr>
        <sz val="12"/>
        <color rgb="FF000000"/>
        <rFont val="Calibri"/>
        <family val="2"/>
        <scheme val="minor"/>
      </rPr>
      <t xml:space="preserve"> </t>
    </r>
    <r>
      <rPr>
        <sz val="12"/>
        <color rgb="FFFF0000"/>
        <rFont val="Calibri"/>
        <family val="2"/>
        <scheme val="minor"/>
      </rPr>
      <t xml:space="preserve">Economía Popular y Comunitaria para la </t>
    </r>
    <r>
      <rPr>
        <sz val="12"/>
        <color rgb="FF000000"/>
        <rFont val="Calibri"/>
        <family val="2"/>
        <scheme val="minor"/>
      </rPr>
      <t>Superación de la Pobreza. Lo anterior se configura como insumo para la construcción de estándares de datos abiertos.</t>
    </r>
  </si>
  <si>
    <t xml:space="preserve">Se ha implementado un dispositivo de seguridad perimetral (fortigate) FG 400 , en el ministerio de la igualdad y el segundo dispositivo se encuentra en data Center de ETB, de igual forma se implemento los servidores para fortisiem </t>
  </si>
  <si>
    <t xml:space="preserve">Implementación de las siguientes soluciones de seguridad informática:  Fortigate (FG400) uno en el Ministerio de Igualdad y otro en el data center de ETB, Servidores para Forti SIEM, Forti SIEM Colector, FortiNAC, Forti Analyzer y Forti EDR
Soluciones informáticas: Implementación Directorio Activo y DNS local </t>
  </si>
  <si>
    <t xml:space="preserve">Se recibió (01) una solicitud de concepto tramitado a través del radicado 2024-1710. Durante el segundo trimestre se recibieron  05 conceptos internos y  02 conceptos externos para un total de 08 conceptos solicitados en el primer semestre de 2024. Durante el tercer trimestre se trecibieron ocho (08) solicitudes de concepto y se respondieron ocho (08). </t>
  </si>
  <si>
    <r>
      <rPr>
        <sz val="12"/>
        <color rgb="FFFF0000"/>
        <rFont val="Calibri"/>
        <family val="2"/>
        <scheme val="minor"/>
      </rPr>
      <t xml:space="preserve">Se ha llevado a cabo hasta el 2do trimestre 6 seguimientos al Plan Anual de Caja- PAC. </t>
    </r>
    <r>
      <rPr>
        <sz val="12"/>
        <rFont val="Calibri"/>
        <family val="2"/>
        <scheme val="minor"/>
      </rPr>
      <t xml:space="preserve">
El consolidado corresponde a ejecución del PAC de las líneas de gastos de personal y gastos generales.
Se remitieron comunicaciones para cada una de las dependencias del Ministerio solicitando las necesidades de recursos de cada una para consolidar el PAC de la entidad.
Se realizó la programación de las necesidades de recursos en la plataforma dispuesta por el Ministerio de Hacienda (SIIF - Nación)
El porcentaje de ejecución de los recursos con corte a junio de 2024 corresponde al 84,21% consolidado.  
</t>
    </r>
  </si>
  <si>
    <r>
      <rPr>
        <sz val="12"/>
        <color rgb="FFFF0000"/>
        <rFont val="Calibri"/>
        <family val="2"/>
        <scheme val="minor"/>
      </rPr>
      <t xml:space="preserve">Se ha llevado a cabo hasta el tercer trimestre 9 seguimientos al Plan Anual de Caja- PAC. </t>
    </r>
    <r>
      <rPr>
        <sz val="12"/>
        <rFont val="Calibri"/>
        <family val="2"/>
        <scheme val="minor"/>
      </rPr>
      <t xml:space="preserve">
El consolidado corresponde a ejecución del PAC de las líneas de gastos de personal y gastos generales.
Se remitieron comunicaciones para cada una de las dependencias del Ministerio solicitando las necesidades de recursos de cada una para consolidar el PAC de la entidad.
Se realizaron validaciones con la Subdirección de contratación y el área de presupuesto, para identificar si las necesidades reportadas por las áreas tenían  registros presupuestales y procesos contractuales aprobados y con cronogramas de formalización que permitan realizar los pagos solicitados por las áreas.
Se realizó la programación de las necesidades de recursos en la plataforma dispuesta por el Ministerio de Hacienda (SIIF - Nación)
Se realizó seguimiento a la ejecución y se enviaron comunicacciones a las dependendencias solicitando justificación de la no presentación de los documentos para gestionar pagos programados.
El porcentaje de ejecución de los recursos con corte a junio de 2024 corresponde al 84,61% consolidado. 
</t>
    </r>
  </si>
  <si>
    <r>
      <t xml:space="preserve">Fomulación del programa </t>
    </r>
    <r>
      <rPr>
        <sz val="12"/>
        <color rgb="FFFF0000"/>
        <rFont val="Calibri"/>
        <family val="2"/>
        <scheme val="minor"/>
      </rPr>
      <t>Barrismo Social</t>
    </r>
    <r>
      <rPr>
        <sz val="12"/>
        <rFont val="Calibri"/>
        <family val="2"/>
        <scheme val="minor"/>
      </rPr>
      <t xml:space="preserve"> "Aguante Popular por la Vida", en el que se definieron dos componentes de intervención 
1. Componente de fortalecimiento de culturas vivas comunitarias y futboleras
2. Componente de transformación cultural para la vida. Que tienen como fin Fortalecer los procesos populares sociales barristas para mejorar las condiciones de vida de las juventudes barristas y sus familias.
Una vez aprobado el programa se dio paso a la estructuración del convenio con la Universidad Pedagógica Nacional el cual busca fortalecer 40 barras a traves de procesos de formación, formalización y formulación y ejecución de proyectos.</t>
    </r>
  </si>
  <si>
    <t>Para el periodo comprendido de enero a septiembre de 2024 se avanzo: 
•	Habilitación jurídica y presupuestal delPrograma Tejiendo Sistemas Económicos Propios.     
•	Recepción y estructuración de iniciativas en el marco del programa Tejiendo sistemas económicos propios con una meta de resultado esperada de 9.000 personas atendidas de la población campesina.</t>
  </si>
  <si>
    <t>Para el periodo comprendido de enero a septiembre de 2024 se avanzo: 
•	Habilitación jurídica y presupuestal del Programa Tejiendo Sistemas Económicos Propios.     
•	Recepción y estructuración de iniciativas en el marco del programa Tejiendo sistemas económicos propios con una meta de resultado esperada de 12.000 personas atendidas de la población indigena.</t>
  </si>
  <si>
    <r>
      <t xml:space="preserve">Para el periodo comprendido de enero a septiembre de 2024 se avanzo: 
•	Habilitación jurídica y presupuestal del Programa Cuidando la vida en el territorio  </t>
    </r>
    <r>
      <rPr>
        <sz val="12"/>
        <color rgb="FFFF0000"/>
        <rFont val="Calibri"/>
        <family val="2"/>
        <scheme val="minor"/>
      </rPr>
      <t>con los pueblos étnicos y campesinos.</t>
    </r>
    <r>
      <rPr>
        <sz val="12"/>
        <rFont val="Calibri"/>
        <family val="2"/>
        <scheme val="minor"/>
      </rPr>
      <t xml:space="preserve">
•	Recepción y estructuración de iniciativas en el marco del programa Cuidando la vida en el territorio </t>
    </r>
    <r>
      <rPr>
        <sz val="12"/>
        <color rgb="FFFF0000"/>
        <rFont val="Calibri"/>
        <family val="2"/>
        <scheme val="minor"/>
      </rPr>
      <t xml:space="preserve">con los pueblos étnicos y campesino </t>
    </r>
    <r>
      <rPr>
        <sz val="12"/>
        <rFont val="Calibri"/>
        <family val="2"/>
        <scheme val="minor"/>
      </rPr>
      <t>con una meta de resultado esperada de 2.500 personas atendidas de la población campesina.</t>
    </r>
  </si>
  <si>
    <t xml:space="preserve">Para el periodo comprendido de enero a junio de 2024 se avanzo en la estructuración de 3 proyectos en el marco del Programa Cuidando la vida en el territorio con los pueblos étnicos y campesinos   con enfoque para población indigenas. </t>
  </si>
  <si>
    <r>
      <t xml:space="preserve">Para el periodo comprendido de enero a septiembre de 2024 se avanzo: 
•	Habilitación jurídica y presupuestal del Programa Cuidando la vida en el territorio </t>
    </r>
    <r>
      <rPr>
        <sz val="12"/>
        <color rgb="FFFF0000"/>
        <rFont val="Calibri"/>
        <family val="2"/>
        <scheme val="minor"/>
      </rPr>
      <t>con los pueblos étnicos y campesino.</t>
    </r>
    <r>
      <rPr>
        <sz val="12"/>
        <rFont val="Calibri"/>
        <family val="2"/>
        <scheme val="minor"/>
      </rPr>
      <t xml:space="preserve">
•	Recepción y estructuración de iniciativas en el marco del programa Cuidando la vida en el territorio con los pueblos étnicos y campesino con una meta de resultado esperada de 500 personas atendidas de la población indigena.</t>
    </r>
  </si>
  <si>
    <r>
      <t xml:space="preserve">Para el periodo comprendido de enero a septiembre de 2024 se avanzo: 
•	Habilitación jurídica y presupuestal del programa Cuidando la vida en el territorio </t>
    </r>
    <r>
      <rPr>
        <sz val="12"/>
        <color rgb="FFFF0000"/>
        <rFont val="Calibri"/>
        <family val="2"/>
        <scheme val="minor"/>
      </rPr>
      <t>con los pueblos étnicos y campesino.</t>
    </r>
    <r>
      <rPr>
        <sz val="12"/>
        <rFont val="Calibri"/>
        <family val="2"/>
        <scheme val="minor"/>
      </rPr>
      <t xml:space="preserve">
•	Recepción y estructuración de iniciativas en el marco del programa Cuidando la vida en el territorio </t>
    </r>
    <r>
      <rPr>
        <sz val="12"/>
        <color rgb="FFFF0000"/>
        <rFont val="Calibri"/>
        <family val="2"/>
        <scheme val="minor"/>
      </rPr>
      <t>con los pueblos étnicos y campesino</t>
    </r>
    <r>
      <rPr>
        <sz val="12"/>
        <rFont val="Calibri"/>
        <family val="2"/>
        <scheme val="minor"/>
      </rPr>
      <t xml:space="preserve"> con una meta de resultado esperada de 716 personas atendidas de la población Negra Afrodescendiente, Raizal y Palenquera.</t>
    </r>
  </si>
  <si>
    <r>
      <rPr>
        <sz val="12"/>
        <color rgb="FFFF0000"/>
        <rFont val="Calibri"/>
        <family val="2"/>
        <scheme val="minor"/>
      </rPr>
      <t>De enero a septiembre de 2024 se desarrolló la sesión del Consejo Nacional de Juventudes el 16 de mayo(Hito 1- 30%) y una sesion ordinaria de la Plataforma Nacional de Juventudes el 17 de mayo (Hito 2-30%),  para un porcentaje acumulado de cumplimiento del 60%.</t>
    </r>
    <r>
      <rPr>
        <sz val="12"/>
        <rFont val="Calibri"/>
        <family val="2"/>
        <scheme val="minor"/>
      </rPr>
      <t xml:space="preserve">
Durante el tercer trimestre del año en curso, se han adelantado la construcción de un Plan de Acción con Jóvenes representantes del Subsistema y enlaces del Gobierno Nacional para garantizar el proceso Logistico y Metodologico para realización de la Asamblea Nacional de Juventudes.
Se han adelantado 15 reuniones con el Subsistema de participación y 4 reuniones con enlaces de Gobierno para dar cumplimiento a los compromisos estbelcidos y viabilizar la realización de la misma.
Se han adelantado los procesos administrativos internos relacionados con la construcción de ficha de evento y los tramites necesarios ante FonIgualdad. </t>
    </r>
  </si>
  <si>
    <t>Se recibio el acta de entrega por parte del Ministerio de salud, la cual esta en revision.
El 26 de junio de 2024 fue emitido el programa "Reconocimiento y dignidad para la vida plena de las personas mayores". A partir de este se avanzó con la estructuración de los proyectos que permitirán la implementación de cada una de las líneas estratégicas, proyecto que a la fecha están en fase previa a comenzar la ejecución. </t>
  </si>
  <si>
    <t>Las acciones de la Oficina de Control Interno, inician con el análisis de aspectos y recomendaciones iniciales remitidas a la Secretaría General el 15 de agosto de 2024, con los aspectos identificados por el equipo conformado previo a la llegada del Jefe de la Oficina.
El 03 de septiembre de 2024, se da acompañamiento durante la diligencia de la Procuraduría: Visita de Alerta Preventiva Procuraduría General de la Nación- Programa Jóvenes en Paz.
El 06 de septiembre se incorpora al Ministerio de Igualdad y Equidad el Jefe de la Oficina, y con base en la información recopilada hasta ese momento, se formula la primera versión del Plan Anual de Auditoría, con la priorización sobre los Informes de Cumplimiento y Seguimiento de Ley de acuerdo con las funciones propias de las oficinas de control interno. Desde esta fecha, se realizan acciones de asesoramiento correspondientes a: 
- Informe Arqueo de Caja Menor - Remitido el 24 de septiembre a la Subdirección Administrativa y Financiera con copia a la Secretaría General, del resultado del ejercicio de Arqueo de Caja Menor, con las recomendaciones al proceso y aspectos identificados.
- Diagnóstico inicial estado de la adquisición del Software SIG-MIPG -  Remitido a la Oficina Asesora de Planeación, Subdirección de Contratación, Dirección Administrativa y Financiera y Oficina de Tecnologías de la Información, donde se relaciona el resultado del diagnóstico inicial, al proceso para la adquisición de Software MIPG, para el MinIgualdad, con las recomendaciones, y alertas correspondientes al proceso y demás aspectos identificados, enviado el 26 de septiembre de 2024.
La ejecución de los trabajos programados en el Plan Anual de Auditoría 2024, se da desde el 30 de septiembre de 2024, con el inicio de la verificación del cumplimiento de las obligaciones establecidas para cada uno de los roles del Sistema Único de Gestión e Información Litigiosa del Estado - eKOGUI, según lo dispuesto en el artículo 2.2.3.4.1.14 del Decreto 1069 de 2015.</t>
  </si>
  <si>
    <t>El 22 de agosto se suscribieron dos memorandos de entendimiento: el primero con el Fondo de las Naciones Unidas para las Poblaciones UNFPA con el fin de aunar esfuerzos técnicos, de acuerdo con el mandato de esa agencia de la ONU y la misionalidad del Ministerio. El segundo con la organización Red Adelco para acordar mecanismos de coordinación para la ejecución de los proyectos financiados por AECID para el Ministerio</t>
  </si>
  <si>
    <t>Partipación en los Diálogos de Alto Nivel con los Estados Unidos de América y con la República Federal Alemana</t>
  </si>
  <si>
    <t>Solicitud formal a la Oficina de Tecnologias de la Información para la creación de una dirección electrónica destinada para la radicación y recepción de quejas sobre hechos con presunta connotación disciplinaria.</t>
  </si>
  <si>
    <r>
      <t xml:space="preserve">No se ha realizado la publicación de los procesos de contratación en el portal de transparencia, toda vez que el proceso de cargue está en implementación por parte de la OTI, OA Comunicaciones y Relacionamiento con la Ciudadanía.
</t>
    </r>
    <r>
      <rPr>
        <sz val="12"/>
        <color rgb="FFFF0000"/>
        <rFont val="Calibri"/>
        <family val="2"/>
        <scheme val="minor"/>
      </rPr>
      <t xml:space="preserve">No se ha dado lineamiento  o instrucción al respecto, de como se debe hacer la publicación de los procesos contractuales en la página web del Ministerio  en el ícono de transparencia y acceso a la información pública, ni bajo que formato o que tipo de información debe ser publicada de las vigencias 2023 y 2024. </t>
    </r>
  </si>
  <si>
    <t>Se elaboró la Política de Tratamiento de datos Personales, un documento que hace parte del Plan del Seguridad y Privacidad de la Información.</t>
  </si>
  <si>
    <t xml:space="preserve">* Se llevó a cabo el autodiagnótico de Gobierno Digital donde se abordan temas del PETI.
* Se llevo a cabo el RFI de Colombia Compra Eficiente, documento que se genera para obtener información sobre el mercado en la etapa de planeación de un Proceso de Contratación, en este caso la Arquitectura Empresarial de MinTIC, donde se plantea la construcción del PETI, a través de una consultoría por parte de un tercero, en el documento de detalla el requerimiento inicialmente planteado. Si bien se lograron algunas cotizaciones, el proceso no fue adelantado considerando los alcances y cambios en las necesidades inicialmente planteadas. </t>
  </si>
  <si>
    <r>
      <t xml:space="preserve">truncada
</t>
    </r>
    <r>
      <rPr>
        <sz val="12"/>
        <color rgb="FFFF0000"/>
        <rFont val="Calibri"/>
        <family val="2"/>
        <scheme val="minor"/>
      </rPr>
      <t>Me parece que esta bien porfa Lili confirma con la información enviada por la dependencia</t>
    </r>
  </si>
  <si>
    <r>
      <t xml:space="preserve">creo que este seguimiento corresponde a la actividad de abajo, que están truncadas
</t>
    </r>
    <r>
      <rPr>
        <sz val="12"/>
        <color rgb="FFFF0000"/>
        <rFont val="Calibri"/>
        <family val="2"/>
        <scheme val="minor"/>
      </rPr>
      <t>Me parece que esta bien porfa Lili confirma con la información enviada por la dependencia</t>
    </r>
  </si>
  <si>
    <r>
      <rPr>
        <sz val="12"/>
        <color rgb="FFFF0000"/>
        <rFont val="Calibri"/>
        <family val="2"/>
        <scheme val="minor"/>
      </rPr>
      <t>De enero a septiembre se han llevado a cabo 8 actividades relacionadas con el PINAR de las 10 que se tienen planeadas realizar: Para un porcenaje de avance del 80%</t>
    </r>
    <r>
      <rPr>
        <sz val="12"/>
        <rFont val="Calibri"/>
        <family val="2"/>
        <scheme val="minor"/>
      </rPr>
      <t xml:space="preserve"> 
*Implementación de Programa de Gestión Documental (PGD), 
*Procedimiento de radicación para comunicaciones que abarca desde memorandos y circulares hasta comunicaciones oficiales y resoluciones,
* Proceso de sistematización para la solicitud de consecutivos. 
*Proceso de Implementación de Gestor Documental SGDEA en la Entidad.
*Estandarización de formatos </t>
    </r>
  </si>
  <si>
    <t>Meta 2024</t>
  </si>
  <si>
    <t>META 2025</t>
  </si>
  <si>
    <t xml:space="preserve">Avance en la implementación del programa "Aguante popular por la vida" </t>
  </si>
  <si>
    <t>Porcentaje de avance en la implementación del programa Aguante popular por la vida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</si>
  <si>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"Jovenes Guardianes de la naturaleza" </t>
  </si>
  <si>
    <t>Porcentaje de avance en la implementación del programa Jovenes Guardianes de la naturaleza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</si>
  <si>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"Diversidades en Dignidad" </t>
  </si>
  <si>
    <t>Porcentaje de avance en la implementación del programa Diversidades en Dignidad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</si>
  <si>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"Mujeres en actividades sexuales pagas" </t>
  </si>
  <si>
    <t>Porcentaje de avance en la implementación del programa Mujeres en actividades sexuales pagas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</si>
  <si>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"Casas para la Dignidad de las Mujeres" </t>
  </si>
  <si>
    <t>Porcentaje de avance en la implementación del programa Casas para la Dignidad de las Mujeres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</si>
  <si>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"Mujeres en el centro de la política, de la vida, la paz  y el territorio" </t>
  </si>
  <si>
    <t>Porcentaje de avance en la implementación del programa Mujeres en el centro de la política, de la vida, la paz  y el territorio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</si>
  <si>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"Autonomía Económica de las Mujeres" </t>
  </si>
  <si>
    <t>Porcentaje de avance en la implementación del programa Autonomía Económica de las Mujeres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</si>
  <si>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"Cuidando la vida en el territorio con los pueblos étnicos y campesinos.  " </t>
  </si>
  <si>
    <t>Porcentaje de avance en la implementación del programa Cuidando la vida en el territorio con los pueblos étnicos y campesinos.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</si>
  <si>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"Reconociendo saberes en la diferencia " </t>
  </si>
  <si>
    <t>Porcentaje de avance en la implementación del programa Reconociendo saberes en la diferencia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</si>
  <si>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"Tejiendo sistemas económicos propios" </t>
  </si>
  <si>
    <t>Porcentaje de avance en la implementación del programa Tejiendo sistemas económicos propios.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</si>
  <si>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"Construyendo Dignidad Habitantes de Calle" </t>
  </si>
  <si>
    <t>Porcentaje de avance en la implementación del programa Construyendo Dignidad Habitantes de Calle.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</si>
  <si>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"Agua es Vida" </t>
  </si>
  <si>
    <t>Porcentaje de avance en la implementación del programa Agua es Vida.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</si>
  <si>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"Construyendo Dignidad Personas Mayores" </t>
  </si>
  <si>
    <t>Porcentaje de avance en la implementación del programa Construyendo Dignidad Personas Mayores.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</si>
  <si>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"Sistema Nacional de Cuidado" </t>
  </si>
  <si>
    <t>Porcentaje de avance en la implementación del programa Sistema Nacional de Cuidado.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</si>
  <si>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"Economía popular para la superación de la pobreza" </t>
  </si>
  <si>
    <t>Porcentaje de avance en la implementación del programa Economía popular para la superación de la pobreza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</si>
  <si>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"Migración y retorno para la superación de brechas" </t>
  </si>
  <si>
    <t>Porcentaje de avance en la implementación del programa Migración y retorno para la superación de brechas.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</si>
  <si>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 xml:space="preserve">Avance en la implementación del programa "Juventudes Tejiendo Bienestar " </t>
  </si>
  <si>
    <t>Porcentaje de avance en la implementación del programa Juventudes Tejiendo Bienestar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</si>
  <si>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Avanzar en la implementación del programa "Juventudes Tejiendo Bienestar " dando cumplimiento a la misionalidad del Ministerio de la Igualdad y la Equidad.</t>
  </si>
  <si>
    <t>Avanzar en la implementacióndel programa "Aguante popular por la vida" dando cumplimiento a la misionalidad del Ministerio de la Igualdad y la Equidad.</t>
  </si>
  <si>
    <t>Avanzar en la implementación del programa "Jovenes Guardianes de la naturaleza" dando cumplimiento a la misionalidad del Ministerio de la Igualdad y la Equidad.</t>
  </si>
  <si>
    <t>Avanzar en la implementación del programa "Diversidades en Dignidad" dando cumplimiento a la misionalidad del Ministerio de la Igualdad y la Equidad.</t>
  </si>
  <si>
    <t>Avanzar en la implementación del programa "Mujeres en actividades sexuales pagas" dando cumplimiento a la misionalidad del Ministerio de la Igualdad y la Equidad.</t>
  </si>
  <si>
    <t>Avanzar en la implementación del programa "Casas para la Dignidad de las Mujeres" dando cumplimiento a la misionalidad del Ministerio de la Igualdad y la Equidad.</t>
  </si>
  <si>
    <t>Avanzar en la implementación del programa "Mujeres en el centro de la política, de la vida, la paz  y el territorio" dando cumplimiento a la misionalidad del Ministerio de la Igualdad y la Equidad.</t>
  </si>
  <si>
    <t>Avanzar en la implementación del programa "Autonomía Económica de las Mujeres" dando cumplimiento a la misionalidad del Ministerio de la Igualdad y la Equidad.</t>
  </si>
  <si>
    <t>Avanzar en la implementación del programa "Cuidando la vida en el territorio con los pueblos étnicos y campesinos" dando cumplimiento a la misionalidad del Ministerio de la Igualdad y la Equidad.</t>
  </si>
  <si>
    <t>Avanzar en la implementación del programa "Reconociendo saberes en la diferencia " dando cumplimiento a la misionalidad del Ministerio de la Igualdad y la Equidad.</t>
  </si>
  <si>
    <t>Avanzar en la implementación del programa "Tejiendo sistemas económicos propios.  " dando cumplimiento a la misionalidad del Ministerio de la Igualdad y la Equidad.</t>
  </si>
  <si>
    <t>Avanzar en la implementación del programa "Construyendo Dignidad Habitantes de Calle " dando cumplimiento a la misionalidad del Ministerio de la Igualdad y la Equidad.</t>
  </si>
  <si>
    <t>Avanzar en la implementación del programa "Agua es Vida" dando cumplimiento a la misionalidad del Ministerio de la Igualdad y la Equidad.</t>
  </si>
  <si>
    <t>Avanzar en la implementación del programa "Construyendo Dignidad Personas Mayores" dando cumplimiento a la misionalidad del Ministerio de la Igualdad y la Equidad.</t>
  </si>
  <si>
    <t>Avanzar en la implementación del programa "Sistema Nacional de Cuidado" dando cumplimiento a la misionalidad del Ministerio de la Igualdad y la Equidad.</t>
  </si>
  <si>
    <t>Avanzar en la implementación del programa "Economía popular para la superación de la pobreza" dando cumplimiento a la misionalidad del Ministerio de la Igualdad y la Equidad.</t>
  </si>
  <si>
    <t>Avanzar en la implementación del programa "Migración y retorno para la superación de brechas" dando cumplimiento a la misionalidad del Ministerio de la Igualdad y la Equidad.</t>
  </si>
  <si>
    <t>Sumatoria circulos de cuidado y orientación psicosocial realizados para jóvenes .</t>
  </si>
  <si>
    <t>Sumatoria de organizaciones barristas y futboleras vinculadas al programa Aguante popular por la vida</t>
  </si>
  <si>
    <t>PROGRAMACIÓN  2024</t>
  </si>
  <si>
    <t>Porcentaje de ejecución del programa de transparencia y ética pública  (Plan Anticorrupción y Atención al Ciudadano)</t>
  </si>
  <si>
    <t>Avanzar en la implementación del programa "Tejiendo comunidad para personas con discapacidad" dando cumplimiento a la misionalidad del Ministerio de la Igualdad y la Equidad.</t>
  </si>
  <si>
    <t xml:space="preserve">Avance en la implementación del programa "Tejiendo comunidad para personas con discapacidad" </t>
  </si>
  <si>
    <t>Porcentaje de avance en la implementación del programa Tejiendo comunidad para personas con discapacidad
Hito 1: Documento del Programa formulado (17%)
Hito 2: Proyectos del programa formulados (17%)
Hito 3: Plan de acción del programa aprobado (17%)
Hito 4: Solicitudes de contratación en el fondo o en la subdirección contractual (16%)
Hito 5: Contratos en ejecución (16%)
Hito 6: Estrategias transformadoras implementadas (17%)</t>
  </si>
  <si>
    <t>Se avanzó en el proceso de formtulación que permitan la viabilidad del proyecto y del programa</t>
  </si>
  <si>
    <t>Se formula el documento del programa (17%), así como se desarrolla la elaboración del proyecto de la fase 1 del mismo a la espera de su habilitación presupuestal para continuar con el proceso (13%)</t>
  </si>
  <si>
    <t xml:space="preserve">Se formula el documento del programa (17%), así como se elabora el  proyecto de la fase 1 del mismo con habilitación presupuestal  (17%) Se elaboró plan de acción recibiendo comentarios de las Oficinas Asesoras para su aprobación (5%). </t>
  </si>
  <si>
    <t>Se realizó la formulación del programa 'Aguante Popular por la Vida' (hito 1-17%) y se avanzó en la realización de mesas para la concertación con organizaciones barristas que permitieran la generación de confianza y trabajo articulado para los proyectos a formular</t>
  </si>
  <si>
    <t>Se avanzó en la formulación de tres proyectos junto a la Oficina Asesora de Proyectos a la espera de su  aprobación técnica de manera total  (hito 2-13%) , y, se avanzó en la formulación del plan de acción del programa (hito 3-4%)</t>
  </si>
  <si>
    <t xml:space="preserve">Durante el primer semestre, se elaboró el programa 'Jóvenes Guardianes de la Naturaleza' (hito 1-17%), así como se adelantaron mesas trabajo con entidades territoriales para establecer articulaciones en el marco de la implementación del programa, se realizaron gestiones internas correspondientes a la viabilidad técnica, juridica y financiera para dar inicio precontractual del programa, se hizo un circulo de acompañamiento técnico, proceso de formación en creación de empresas, economia circular y elaboración de proyectos empresariales en la participaron jovenes que constituirán las organizaciones de recicladores de oficio y por último acompañamos el proceso de formación y certificación en el tema asociatividad. </t>
  </si>
  <si>
    <t xml:space="preserve">Para el tercer trimestre se elaboró proyecto de la fase 1 del Programa (17%- hito 2) y se hizo solicitud para contratación en Fondo Igualdad siendo viabilizado para este proceso el 14 de septiembre (16%-hito 4). A esto se suma el avance acumulado del programa formulado en el primer semestre, así como avance en el borrador del Plan de Acción con comentarios por parte de las Oficinas Asesoras para aprobación (3%-hito 3). </t>
  </si>
  <si>
    <t>Durante el primer y segundo trimestre se dio cumplimiento al hito uno y dos que corresponden al 34% y refieren a la construcción de los documentos del programa y del proyecto de inversión, mediante el cual se asigna el recurso a la Dirección para la Garantía de los Derechos de la Población LGBTIQ+, documentos que fueron aprobados y cargados en las plataformas correspondientes. Se adelantó la planeación de las estrategias, consolidadas en el proyecto de inversión y el programa, para el desembolso de los recursos que posibilitarán la implementación. En este sentido, se desarrollan las estrategias de apoyo a iniciativas productivas, atención de violencias, trasnformación cultural y acceso a servicios sociales. Para ello se adelanta el decreto que crea el mecanismo articulador de prevención y atención de violencias por prejuicio el cual se encuentra en presidencia para revisión juridica y posterior firma. Así mismo, se adelantan alianzas para los convenios que materializarán las estrategias en materia de atención y prevención de violencias, así como las de acceso a servicios sociales que aporten a la garantía de los derechos de las personas LGBTIQ+</t>
  </si>
  <si>
    <t xml:space="preserve">Durante el tercer trimestre y tras la planeación realizada se adelantó frente al Hito 3 que correpoinde al plan de acción del programa el cual tiene un avance del 10% del cual queda faltando la revisión y aprobación. Así mismo, se avanza en el Hito 4 respecto a las solicitudes de contratación en el fondo o en la subdirección contractual, en la cual de los 10 procesos contractuales que se adelantarán, se cuenta con un avance de 5 procesos contractuales que corresponden al 8%, 4 de estos en la subdirección de contratación y 1 por el fondo. </t>
  </si>
  <si>
    <t>Ministerio de Igualdad y Equidad</t>
  </si>
  <si>
    <t>PÁGINA: 1 DE 1</t>
  </si>
  <si>
    <r>
      <t xml:space="preserve">Proceso: </t>
    </r>
    <r>
      <rPr>
        <sz val="11"/>
        <color rgb="FF000000"/>
        <rFont val="Verdana"/>
        <family val="2"/>
      </rPr>
      <t>Gestión Estratégica</t>
    </r>
  </si>
  <si>
    <t>CÓD: OAP-EE-FO-012</t>
  </si>
  <si>
    <r>
      <t xml:space="preserve">Formato: </t>
    </r>
    <r>
      <rPr>
        <sz val="11"/>
        <color rgb="FF000000"/>
        <rFont val="Verdana"/>
        <family val="2"/>
      </rPr>
      <t>Plan de Acción</t>
    </r>
  </si>
  <si>
    <t>V 0.1</t>
  </si>
  <si>
    <t xml:space="preserve">Programa </t>
  </si>
  <si>
    <t>Estrategia Transformadora</t>
  </si>
  <si>
    <t xml:space="preserve">Programación  </t>
  </si>
  <si>
    <t>Proyecto</t>
  </si>
  <si>
    <t>Recursos</t>
  </si>
  <si>
    <t>Meta 2025</t>
  </si>
  <si>
    <t>JUNIO</t>
  </si>
  <si>
    <t>SEPTIEMBRE</t>
  </si>
  <si>
    <t>DICIEMBRE</t>
  </si>
  <si>
    <t>Cambio cultural para la erradicación de todas las formas de discriminación</t>
  </si>
  <si>
    <t>Implementar una ruta de atención integral, para jóvenes entre 14 y 28 años, que les permita romper ciclos de violencia, desvincularse de dinámicas criminales y promover su vinculación educativa, laboral y social</t>
  </si>
  <si>
    <t xml:space="preserve">Jóvenes atendidos a traves de la ruta de atención integral </t>
  </si>
  <si>
    <t xml:space="preserve">Sumatoria de Jóvenes atendidos a traves de la ruta de atención integral </t>
  </si>
  <si>
    <t>-</t>
  </si>
  <si>
    <t>Gestión Contractual</t>
  </si>
  <si>
    <t>DEPENDENCIA</t>
  </si>
  <si>
    <t>DELEGADO</t>
  </si>
  <si>
    <t>OFICINA DE SABERES Y CONOCIMIENTOS ESTRATEGICOS</t>
  </si>
  <si>
    <t>OFICINA DE TECNOLOGIAS DE LA INFORMACIÓN</t>
  </si>
  <si>
    <t>OFICINA DE CONTROL INTERNO</t>
  </si>
  <si>
    <t>OFICINA DE CONTROL DISCIPLINARIO INTERNO</t>
  </si>
  <si>
    <t>OFICINA DE RELACIONAMIENTO CON LA CIUDADANIA</t>
  </si>
  <si>
    <t>OFICINA DE ALIANZAS ESTRATEGICAS Y COOPERACIÓN INTERNACIONAL</t>
  </si>
  <si>
    <t>OFICINA ASESORA DE COMUNICACIONES</t>
  </si>
  <si>
    <t>OFICINA ASESORA DE PLANEACIÓN</t>
  </si>
  <si>
    <t>OFICINA JURIDICA</t>
  </si>
  <si>
    <t>SECRETARIA GENERAL</t>
  </si>
  <si>
    <t>SUBDIRECCIÓN ADMINISTRATIVA Y FINANCIERA</t>
  </si>
  <si>
    <t>SUBDIRECCIÓN CONTRACTUAL</t>
  </si>
  <si>
    <t>SUBDIRECCIÓN DE TALENTO HUMANO</t>
  </si>
  <si>
    <t>OFICINA DE PROYECTOS PARA LA IGUALDAD Y LA EQUIDAD</t>
  </si>
  <si>
    <t>VICEMINISTERIO DE MUJERES</t>
  </si>
  <si>
    <t>DIRECCIÓN PARA LA PREVENCION Y ATENCIÓN A LAS VIOLENCIAS CONTRA LAS MUJERES</t>
  </si>
  <si>
    <t>Angela Bulla</t>
  </si>
  <si>
    <t>DIRECCIÓN PARA LA AUTONOMIA ECONOMICA DE LAS MUJERES</t>
  </si>
  <si>
    <t>DIRECCIÓN PARA LA GARANTIA DE LOS DERECHOS DE LAS MUJERES</t>
  </si>
  <si>
    <t>DIRECCIÓN PARA LAS MUJERES EN ACTIVIDADES SEXUALES PAGAS</t>
  </si>
  <si>
    <t>DIRECCIÓN PARA LAS MADRES CABEZA DE FAMILIA</t>
  </si>
  <si>
    <t>VICEMINISTERIO DE LA JUVENTUD</t>
  </si>
  <si>
    <t>DIRECCIÓN PARA EL GOCE EFECTIVO DE LOS DERECHOS Y FOMENTO DE OPORTUNIDADES PARA LA JUVENTUD</t>
  </si>
  <si>
    <t>DIRECCIÓN PARA EL BARRISMO SOCIAL</t>
  </si>
  <si>
    <t>DIRECCIÓN DE JOVENES EN PAZ</t>
  </si>
  <si>
    <t>VICEMINISTERIO PARA LAS POBLACIONES Y TERRITORIOS EXCLUIDOS Y LA SUPERACIÓN DE LA POBREZA</t>
  </si>
  <si>
    <t>DIRECCIÓN PARA LA SUPERACION DE LA POBREZA</t>
  </si>
  <si>
    <t>DIRECCIÓN DE CUIDADO</t>
  </si>
  <si>
    <t>Edith Buitrago</t>
  </si>
  <si>
    <t>DIRECCIÓN PARA LA POBLACIÓN MIGRANTE</t>
  </si>
  <si>
    <t>DIRECCIÓN PARA EL ACCESO IGUALITARIO AL AGUA EN TERRITORIOS MARGINADOS Y EXCLUIDOS</t>
  </si>
  <si>
    <t>DIRECCIÓN PARA PERSONAS EN SITUACIÓN DE CALLE</t>
  </si>
  <si>
    <t>DIRECCIÓN PARA PERSONAS MAYORES</t>
  </si>
  <si>
    <t>VICEMINISTERIO DE LAS DIVERSIDADES</t>
  </si>
  <si>
    <t>DIRECCIÓN PARA LA GARANTIA DE LOS DERECHOS DE LA POBLACION LGBTIQ+</t>
  </si>
  <si>
    <t>DIRECCIÓN PARA LA GARANTIA DE LOS DERECHOS DE LAS PERSONAS CON DISCAPACIDAD</t>
  </si>
  <si>
    <t>VICEMINISTERIO DE LOS PUEBLOS ETNICOS Y CAMPESINOS</t>
  </si>
  <si>
    <t>Claudia Marcela Zambrano
Mauricio Alejandro Vázquez Villanueva</t>
  </si>
  <si>
    <t>DIRECCIÓN PARA LA IGUALDAD Y LA EQUIDAD DE COMUNIDADES NEGRAS, AFRODECENDIENTES, RAIZALES Y PALENQUERAS</t>
  </si>
  <si>
    <t>DIRECCIÓN PARA LA IGUALDAD Y LA EQUIDAD DE PUEBLOS INDIGENAS</t>
  </si>
  <si>
    <t xml:space="preserve">DIRECCIÓN PARA LA IGUALDAD Y LA EQUIDAD DEL PUEBLO RROM </t>
  </si>
  <si>
    <t>DIRECCIÓN PARA LA IGUALDAD Y LA EQUIDAD DEL CAMPESINADO</t>
  </si>
  <si>
    <t>Relacionamiento con la ciudadanía  </t>
  </si>
  <si>
    <t>Atención a las juventudes</t>
  </si>
  <si>
    <t>Gestión Documental</t>
  </si>
  <si>
    <t>Atención a las mujeres</t>
  </si>
  <si>
    <t>Atención a personas con discapacidad, diversas y LGBTIQ+ </t>
  </si>
  <si>
    <t>Atención a poblaciones y territorios Excluidos y Marginados</t>
  </si>
  <si>
    <t>Atención a pueblos Étnicos y Campesinos</t>
  </si>
  <si>
    <t>Aseguramiento del Control Interno</t>
  </si>
  <si>
    <t>Abordaje Psicosocial y Psicoespiritual y Bien- Estar</t>
  </si>
  <si>
    <t xml:space="preserve">Iniciativas Productivas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</si>
</sst>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25"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sz val="18"/>
      <name val="Calibri"/>
      <family val="2"/>
      <scheme val="minor"/>
    </font>
    <font>
      <sz val="12"/>
      <name val="Calibri"/>
      <family val="2"/>
      <scheme val="minor"/>
    </font>
    <font>
      <sz val="11"/>
      <color theme="1"/>
      <name val="Calibri"/>
      <family val="2"/>
      <scheme val="minor"/>
    </font>
    <font>
      <sz val="12"/>
      <name val="Arial Narrow"/>
      <family val="2"/>
    </font>
    <font>
      <b/>
      <sz val="12"/>
      <color rgb="FF000000"/>
      <name val="Arial Narrow"/>
      <family val="2"/>
    </font>
    <font>
      <sz val="12"/>
      <color rgb="FF000000"/>
      <name val="Arial Narrow"/>
      <family val="2"/>
    </font>
    <font>
      <b/>
      <sz val="12"/>
      <name val="Arial Narrow"/>
      <family val="2"/>
    </font>
    <font>
      <sz val="10"/>
      <color theme="1"/>
      <name val="Verdana"/>
      <family val="2"/>
    </font>
    <font>
      <b/>
      <sz val="12"/>
      <color theme="0"/>
      <name val="Calibri"/>
      <family val="2"/>
      <scheme val="minor"/>
    </font>
    <font>
      <b/>
      <sz val="11"/>
      <color theme="0"/>
      <name val="Calibri"/>
      <family val="2"/>
      <scheme val="minor"/>
    </font>
    <font>
      <b/>
      <sz val="12"/>
      <name val="Calibri"/>
      <family val="2"/>
      <scheme val="minor"/>
    </font>
    <font>
      <sz val="12"/>
      <color rgb="FF000000"/>
      <name val="Calibri"/>
      <family val="2"/>
      <scheme val="minor"/>
    </font>
    <font>
      <sz val="12"/>
      <color rgb="FFFF0000"/>
      <name val="Calibri"/>
      <family val="2"/>
      <scheme val="minor"/>
    </font>
    <font>
      <sz val="11"/>
      <color rgb="FFFF0000"/>
      <name val="Calibri"/>
      <family val="2"/>
      <scheme val="minor"/>
    </font>
    <font>
      <sz val="11"/>
      <color rgb="FF000000"/>
      <name val="Verdana"/>
      <family val="2"/>
    </font>
    <font>
      <b/>
      <sz val="11"/>
      <color rgb="FF000000"/>
      <name val="Verdana"/>
      <family val="2"/>
    </font>
    <font>
      <sz val="11"/>
      <name val="Verdana"/>
      <family val="2"/>
    </font>
    <font>
      <b/>
      <sz val="10"/>
      <name val="Verdana"/>
      <family val="2"/>
    </font>
    <font>
      <b/>
      <sz val="8"/>
      <name val="Verdana"/>
      <family val="2"/>
    </font>
    <font>
      <sz val="11"/>
      <color rgb="FF000000"/>
      <name val="Verdana"/>
      <family val="2"/>
    </font>
    <font>
      <sz val="11"/>
      <color rgb="FF000000"/>
      <name val="Verdana"/>
      <family val="2"/>
    </font>
  </fonts>
  <fills count="15">
    <fill>
      <patternFill patternType="none"/>
    </fill>
    <fill>
      <patternFill patternType="gray125"/>
    </fill>
    <fill>
      <patternFill patternType="solid">
        <fgColor rgb="FFFF99CC"/>
        <bgColor indexed="64"/>
      </patternFill>
    </fill>
    <fill>
      <patternFill patternType="solid">
        <fgColor rgb="FFFF0000"/>
        <bgColor indexed="64"/>
      </patternFill>
    </fill>
    <fill>
      <patternFill patternType="solid">
        <fgColor rgb="FFFF3399"/>
        <bgColor indexed="64"/>
      </patternFill>
    </fill>
    <fill>
      <patternFill patternType="solid">
        <fgColor rgb="FFFFCCCC"/>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rgb="FFD23B78"/>
        <bgColor indexed="64"/>
      </patternFill>
    </fill>
    <fill>
      <patternFill patternType="solid">
        <fgColor rgb="FFFFCCCC"/>
        <bgColor rgb="FF000000"/>
      </patternFill>
    </fill>
    <fill>
      <patternFill patternType="solid">
        <fgColor rgb="FFFFFF00"/>
        <bgColor rgb="FF000000"/>
      </patternFill>
    </fill>
    <fill>
      <patternFill patternType="solid">
        <fgColor theme="0"/>
        <bgColor indexed="64"/>
      </patternFill>
    </fill>
    <fill>
      <patternFill patternType="solid">
        <fgColor rgb="FFFFFFFF"/>
        <bgColor rgb="FF000000"/>
      </patternFill>
    </fill>
    <fill>
      <patternFill patternType="solid">
        <fgColor rgb="FFBFBFBF"/>
        <bgColor rgb="FF000000"/>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theme="0"/>
      </left>
      <right style="medium">
        <color indexed="64"/>
      </right>
      <top/>
      <bottom style="thin">
        <color theme="0"/>
      </bottom>
      <diagonal/>
    </border>
    <border>
      <left style="thin">
        <color theme="0"/>
      </left>
      <right style="medium">
        <color indexed="64"/>
      </right>
      <top style="thin">
        <color theme="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top/>
      <bottom style="thin">
        <color theme="0"/>
      </bottom>
      <diagonal/>
    </border>
    <border>
      <left/>
      <right/>
      <top/>
      <bottom style="thin">
        <color theme="0"/>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medium">
        <color rgb="FFD23B78"/>
      </left>
      <right/>
      <top style="medium">
        <color rgb="FFD23B78"/>
      </top>
      <bottom/>
      <diagonal/>
    </border>
    <border>
      <left/>
      <right/>
      <top style="medium">
        <color rgb="FFD23B78"/>
      </top>
      <bottom/>
      <diagonal/>
    </border>
    <border>
      <left style="thin">
        <color rgb="FFD23C78"/>
      </left>
      <right/>
      <top style="medium">
        <color rgb="FFD23B78"/>
      </top>
      <bottom style="thin">
        <color rgb="FFD23C78"/>
      </bottom>
      <diagonal/>
    </border>
    <border>
      <left style="medium">
        <color rgb="FFD23B78"/>
      </left>
      <right/>
      <top/>
      <bottom/>
      <diagonal/>
    </border>
    <border>
      <left style="thin">
        <color rgb="FFD23C78"/>
      </left>
      <right/>
      <top style="thin">
        <color rgb="FFD23C78"/>
      </top>
      <bottom style="thin">
        <color rgb="FFD23C78"/>
      </bottom>
      <diagonal/>
    </border>
    <border>
      <left style="medium">
        <color rgb="FFD23B78"/>
      </left>
      <right/>
      <top/>
      <bottom style="medium">
        <color rgb="FFD23B78"/>
      </bottom>
      <diagonal/>
    </border>
    <border>
      <left/>
      <right/>
      <top/>
      <bottom style="medium">
        <color rgb="FFD23B78"/>
      </bottom>
      <diagonal/>
    </border>
    <border>
      <left style="thin">
        <color rgb="FFD23C78"/>
      </left>
      <right style="thin">
        <color rgb="FFD23C78"/>
      </right>
      <top style="thin">
        <color rgb="FFD23C78"/>
      </top>
      <bottom style="medium">
        <color rgb="FFD23B78"/>
      </bottom>
      <diagonal/>
    </border>
    <border>
      <left style="thin">
        <color rgb="FFD23C78"/>
      </left>
      <right style="medium">
        <color rgb="FFD23B78"/>
      </right>
      <top style="thin">
        <color rgb="FFD23C78"/>
      </top>
      <bottom style="medium">
        <color rgb="FFD23B78"/>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rgb="FFD23B78"/>
      </right>
      <top/>
      <bottom/>
      <diagonal/>
    </border>
    <border>
      <left/>
      <right style="thin">
        <color rgb="FFD23C78"/>
      </right>
      <top style="medium">
        <color rgb="FFD23B78"/>
      </top>
      <bottom/>
      <diagonal/>
    </border>
    <border>
      <left/>
      <right style="thin">
        <color rgb="FFD23C78"/>
      </right>
      <top/>
      <bottom/>
      <diagonal/>
    </border>
    <border>
      <left/>
      <right style="thin">
        <color rgb="FFD23C78"/>
      </right>
      <top/>
      <bottom style="medium">
        <color rgb="FFD23B78"/>
      </bottom>
      <diagonal/>
    </border>
    <border>
      <left style="thin">
        <color indexed="64"/>
      </left>
      <right/>
      <top/>
      <bottom/>
      <diagonal/>
    </border>
    <border>
      <left/>
      <right style="medium">
        <color rgb="FFD23B78"/>
      </right>
      <top style="medium">
        <color rgb="FFD23B78"/>
      </top>
      <bottom style="thin">
        <color rgb="FFD23C78"/>
      </bottom>
      <diagonal/>
    </border>
    <border>
      <left/>
      <right style="medium">
        <color rgb="FFD23B78"/>
      </right>
      <top style="thin">
        <color rgb="FFD23C78"/>
      </top>
      <bottom style="thin">
        <color rgb="FFD23C78"/>
      </bottom>
      <diagonal/>
    </border>
  </borders>
  <cellStyleXfs count="6">
    <xf numFmtId="0" fontId="0" fillId="0" borderId="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26">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2" xfId="0" applyBorder="1" applyAlignment="1">
      <alignment horizontal="center" vertical="center" wrapText="1"/>
    </xf>
    <xf numFmtId="0" fontId="3" fillId="0" borderId="0" xfId="0" applyFont="1"/>
    <xf numFmtId="0" fontId="2" fillId="4" borderId="6"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center" vertical="center"/>
    </xf>
    <xf numFmtId="0" fontId="0" fillId="0" borderId="1" xfId="0" applyBorder="1" applyAlignment="1">
      <alignment horizontal="center" vertical="center"/>
    </xf>
    <xf numFmtId="0" fontId="4" fillId="6" borderId="2"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9" fontId="7" fillId="0" borderId="1" xfId="1" applyFont="1" applyFill="1" applyBorder="1" applyAlignment="1">
      <alignment horizontal="center" vertical="center" wrapText="1"/>
    </xf>
    <xf numFmtId="9" fontId="7" fillId="0" borderId="1" xfId="1" applyFont="1" applyBorder="1" applyAlignment="1">
      <alignment horizontal="center" vertical="center" wrapText="1"/>
    </xf>
    <xf numFmtId="0" fontId="11" fillId="0" borderId="1" xfId="0" applyFont="1" applyBorder="1" applyAlignment="1">
      <alignment horizontal="center" vertical="center" wrapText="1"/>
    </xf>
    <xf numFmtId="9" fontId="11" fillId="0" borderId="1" xfId="1" applyFont="1" applyBorder="1" applyAlignment="1">
      <alignment horizontal="center" vertical="center" wrapText="1"/>
    </xf>
    <xf numFmtId="0" fontId="0" fillId="0" borderId="1" xfId="0" applyBorder="1"/>
    <xf numFmtId="0" fontId="4" fillId="6" borderId="1"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44" fontId="0" fillId="0" borderId="7" xfId="2" applyFont="1" applyBorder="1" applyAlignment="1">
      <alignment horizontal="center" vertical="center" wrapText="1"/>
    </xf>
    <xf numFmtId="44" fontId="0" fillId="0" borderId="8" xfId="2" applyFont="1" applyBorder="1" applyAlignment="1">
      <alignment horizontal="center" vertical="center" wrapText="1"/>
    </xf>
    <xf numFmtId="0" fontId="5" fillId="5" borderId="11"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4" fillId="6" borderId="17" xfId="0" applyFont="1" applyFill="1" applyBorder="1" applyAlignment="1" applyProtection="1">
      <alignment horizontal="center" vertical="center" wrapText="1"/>
      <protection locked="0"/>
    </xf>
    <xf numFmtId="0" fontId="4" fillId="6" borderId="19" xfId="0" applyFont="1" applyFill="1" applyBorder="1" applyAlignment="1" applyProtection="1">
      <alignment horizontal="center" vertical="center" wrapText="1"/>
      <protection locked="0"/>
    </xf>
    <xf numFmtId="0" fontId="4" fillId="6" borderId="20"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5" fillId="5" borderId="21" xfId="0" applyFont="1" applyFill="1" applyBorder="1" applyAlignment="1" applyProtection="1">
      <alignment horizontal="center" vertical="center" wrapText="1"/>
      <protection locked="0"/>
    </xf>
    <xf numFmtId="0" fontId="4" fillId="5" borderId="20" xfId="0" applyFont="1" applyFill="1" applyBorder="1" applyAlignment="1" applyProtection="1">
      <alignment horizontal="center" vertical="center" wrapText="1"/>
      <protection locked="0"/>
    </xf>
    <xf numFmtId="3" fontId="4" fillId="5" borderId="1" xfId="0" applyNumberFormat="1" applyFont="1" applyFill="1" applyBorder="1" applyAlignment="1" applyProtection="1">
      <alignment horizontal="center" vertical="center" wrapText="1"/>
      <protection locked="0"/>
    </xf>
    <xf numFmtId="0" fontId="5" fillId="10" borderId="11" xfId="0" applyFont="1" applyFill="1" applyBorder="1" applyAlignment="1">
      <alignment horizontal="center" vertical="center" wrapText="1"/>
    </xf>
    <xf numFmtId="0" fontId="5" fillId="5" borderId="8" xfId="0" applyFont="1" applyFill="1" applyBorder="1" applyAlignment="1" applyProtection="1">
      <alignment horizontal="left" vertical="center" wrapText="1"/>
      <protection locked="0"/>
    </xf>
    <xf numFmtId="0" fontId="5" fillId="5" borderId="7" xfId="0" applyFont="1" applyFill="1" applyBorder="1" applyAlignment="1" applyProtection="1">
      <alignment horizontal="left" vertical="center" wrapText="1"/>
      <protection locked="0"/>
    </xf>
    <xf numFmtId="0" fontId="5" fillId="10" borderId="24" xfId="0" applyFont="1" applyFill="1" applyBorder="1" applyAlignment="1">
      <alignment horizontal="center" vertical="center" wrapText="1"/>
    </xf>
    <xf numFmtId="0" fontId="5" fillId="5" borderId="11" xfId="0" applyFont="1" applyFill="1" applyBorder="1" applyAlignment="1" applyProtection="1">
      <alignment horizontal="justify" vertical="top" wrapText="1"/>
      <protection locked="0"/>
    </xf>
    <xf numFmtId="0" fontId="15" fillId="5" borderId="11" xfId="0" applyFont="1" applyFill="1" applyBorder="1" applyAlignment="1" applyProtection="1">
      <alignment horizontal="center" vertical="center" wrapText="1"/>
      <protection locked="0"/>
    </xf>
    <xf numFmtId="0" fontId="5" fillId="11" borderId="25"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5" borderId="11" xfId="0" applyFont="1" applyFill="1" applyBorder="1" applyAlignment="1" applyProtection="1">
      <alignment horizontal="left" vertical="center" wrapText="1"/>
      <protection locked="0"/>
    </xf>
    <xf numFmtId="0" fontId="5" fillId="5" borderId="18"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left" vertical="center" wrapText="1"/>
      <protection locked="0"/>
    </xf>
    <xf numFmtId="0" fontId="5" fillId="5" borderId="13" xfId="0" applyFont="1" applyFill="1" applyBorder="1" applyAlignment="1" applyProtection="1">
      <alignment horizontal="left" vertical="center" wrapText="1"/>
      <protection locked="0"/>
    </xf>
    <xf numFmtId="0" fontId="16" fillId="10" borderId="1" xfId="0" applyFont="1" applyFill="1" applyBorder="1" applyAlignment="1">
      <alignment horizontal="left" vertical="center" wrapText="1"/>
    </xf>
    <xf numFmtId="0" fontId="2" fillId="9" borderId="4"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5" fillId="10" borderId="7" xfId="0" applyFont="1" applyFill="1" applyBorder="1" applyAlignment="1">
      <alignment horizontal="left" vertical="center" wrapText="1"/>
    </xf>
    <xf numFmtId="0" fontId="16" fillId="5" borderId="7" xfId="0" applyFont="1" applyFill="1" applyBorder="1" applyAlignment="1" applyProtection="1">
      <alignment horizontal="left" vertical="center" wrapText="1"/>
      <protection locked="0"/>
    </xf>
    <xf numFmtId="0" fontId="4" fillId="6" borderId="1" xfId="0" applyFont="1" applyFill="1" applyBorder="1" applyAlignment="1" applyProtection="1">
      <alignment horizontal="center" vertical="center" wrapText="1"/>
      <protection hidden="1"/>
    </xf>
    <xf numFmtId="0" fontId="5" fillId="5" borderId="1" xfId="0" applyFont="1" applyFill="1" applyBorder="1" applyAlignment="1" applyProtection="1">
      <alignment horizontal="left" vertical="top" wrapText="1"/>
      <protection locked="0"/>
    </xf>
    <xf numFmtId="0" fontId="5" fillId="5" borderId="1" xfId="0" applyFont="1" applyFill="1" applyBorder="1" applyAlignment="1" applyProtection="1">
      <alignment horizontal="left" vertical="center" wrapText="1"/>
      <protection locked="0"/>
    </xf>
    <xf numFmtId="0" fontId="5" fillId="10" borderId="1" xfId="0" applyFont="1" applyFill="1" applyBorder="1" applyAlignment="1">
      <alignment horizontal="left" vertical="center" wrapText="1"/>
    </xf>
    <xf numFmtId="0" fontId="15" fillId="5" borderId="1" xfId="0" applyFont="1" applyFill="1" applyBorder="1" applyAlignment="1" applyProtection="1">
      <alignment horizontal="left" vertical="center" wrapText="1"/>
      <protection locked="0"/>
    </xf>
    <xf numFmtId="9" fontId="4" fillId="6" borderId="1" xfId="1" applyFont="1" applyFill="1" applyBorder="1" applyAlignment="1" applyProtection="1">
      <alignment horizontal="center" vertical="center" wrapText="1"/>
      <protection hidden="1"/>
    </xf>
    <xf numFmtId="43" fontId="4" fillId="5" borderId="1" xfId="3" applyFont="1" applyFill="1" applyBorder="1" applyAlignment="1" applyProtection="1">
      <alignment horizontal="center" vertical="center" wrapText="1"/>
      <protection locked="0"/>
    </xf>
    <xf numFmtId="0" fontId="4" fillId="6" borderId="26" xfId="0" applyFont="1" applyFill="1" applyBorder="1" applyAlignment="1" applyProtection="1">
      <alignment horizontal="center" vertical="center" wrapText="1"/>
      <protection locked="0"/>
    </xf>
    <xf numFmtId="0" fontId="5" fillId="5" borderId="8"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0" fillId="12" borderId="1" xfId="0" applyFill="1" applyBorder="1" applyAlignment="1">
      <alignment horizontal="center" vertical="center" wrapText="1"/>
    </xf>
    <xf numFmtId="0" fontId="0" fillId="12" borderId="1" xfId="0" applyFill="1" applyBorder="1"/>
    <xf numFmtId="0" fontId="13" fillId="9" borderId="6" xfId="0" applyFont="1" applyFill="1" applyBorder="1" applyAlignment="1">
      <alignment horizontal="center" vertical="center" wrapText="1"/>
    </xf>
    <xf numFmtId="44" fontId="0" fillId="0" borderId="1" xfId="2" applyFont="1" applyBorder="1" applyAlignment="1">
      <alignment horizontal="center" vertical="center" wrapText="1"/>
    </xf>
    <xf numFmtId="0" fontId="18" fillId="0" borderId="0" xfId="0" applyFont="1"/>
    <xf numFmtId="0" fontId="18" fillId="0" borderId="0" xfId="0" applyFont="1" applyAlignment="1">
      <alignment wrapText="1"/>
    </xf>
    <xf numFmtId="0" fontId="18" fillId="13" borderId="0" xfId="0" applyFont="1" applyFill="1" applyAlignment="1">
      <alignment wrapText="1"/>
    </xf>
    <xf numFmtId="0" fontId="18" fillId="13" borderId="0" xfId="0" applyFont="1" applyFill="1" applyAlignment="1">
      <alignment horizontal="center" wrapText="1"/>
    </xf>
    <xf numFmtId="0" fontId="18" fillId="13" borderId="0" xfId="0" applyFont="1" applyFill="1"/>
    <xf numFmtId="0" fontId="19" fillId="13" borderId="0" xfId="0" applyFont="1" applyFill="1" applyAlignment="1">
      <alignment horizontal="center" wrapText="1"/>
    </xf>
    <xf numFmtId="0" fontId="20" fillId="13" borderId="0" xfId="0" applyFont="1" applyFill="1" applyAlignment="1">
      <alignment horizontal="center" vertical="center" wrapText="1"/>
    </xf>
    <xf numFmtId="0" fontId="20" fillId="13" borderId="35" xfId="0" applyFont="1" applyFill="1" applyBorder="1" applyAlignment="1">
      <alignment horizontal="center" vertical="center" wrapText="1"/>
    </xf>
    <xf numFmtId="14" fontId="20" fillId="13" borderId="36"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43" fontId="18" fillId="0" borderId="1" xfId="3" applyFont="1" applyBorder="1" applyAlignment="1">
      <alignment horizontal="center" vertical="center" wrapText="1"/>
    </xf>
    <xf numFmtId="0" fontId="22" fillId="14" borderId="1" xfId="0" applyFont="1" applyFill="1" applyBorder="1" applyAlignment="1">
      <alignment horizontal="center" vertical="center" wrapText="1"/>
    </xf>
    <xf numFmtId="0" fontId="23" fillId="0" borderId="0" xfId="0" applyFont="1" applyAlignment="1">
      <alignment horizontal="center" wrapText="1"/>
    </xf>
    <xf numFmtId="0" fontId="24"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xf numFmtId="0" fontId="0" fillId="12" borderId="0" xfId="0" applyFill="1"/>
    <xf numFmtId="0" fontId="1" fillId="7" borderId="9"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19" fillId="13" borderId="28" xfId="0" applyFont="1" applyFill="1" applyBorder="1" applyAlignment="1">
      <alignment horizontal="center" wrapText="1"/>
    </xf>
    <xf numFmtId="0" fontId="19" fillId="13" borderId="29" xfId="0" applyFont="1" applyFill="1" applyBorder="1" applyAlignment="1">
      <alignment horizontal="center" wrapText="1"/>
    </xf>
    <xf numFmtId="0" fontId="19" fillId="13" borderId="40" xfId="0" applyFont="1" applyFill="1" applyBorder="1" applyAlignment="1">
      <alignment horizontal="center" wrapText="1"/>
    </xf>
    <xf numFmtId="0" fontId="20" fillId="13" borderId="30" xfId="0" applyFont="1" applyFill="1" applyBorder="1" applyAlignment="1">
      <alignment horizontal="center" vertical="center" wrapText="1"/>
    </xf>
    <xf numFmtId="0" fontId="20" fillId="13" borderId="44" xfId="0" applyFont="1" applyFill="1" applyBorder="1" applyAlignment="1">
      <alignment horizontal="center" vertical="center" wrapText="1"/>
    </xf>
    <xf numFmtId="0" fontId="19" fillId="13" borderId="31" xfId="0" applyFont="1" applyFill="1" applyBorder="1" applyAlignment="1">
      <alignment horizontal="center" wrapText="1"/>
    </xf>
    <xf numFmtId="0" fontId="19" fillId="13" borderId="0" xfId="0" applyFont="1" applyFill="1" applyAlignment="1">
      <alignment horizontal="center" wrapText="1"/>
    </xf>
    <xf numFmtId="0" fontId="19" fillId="13" borderId="41" xfId="0" applyFont="1" applyFill="1" applyBorder="1" applyAlignment="1">
      <alignment horizontal="center" wrapText="1"/>
    </xf>
    <xf numFmtId="0" fontId="20" fillId="13" borderId="32" xfId="0" applyFont="1" applyFill="1" applyBorder="1" applyAlignment="1">
      <alignment horizontal="center" vertical="center" wrapText="1"/>
    </xf>
    <xf numFmtId="0" fontId="20" fillId="13" borderId="45" xfId="0" applyFont="1" applyFill="1" applyBorder="1" applyAlignment="1">
      <alignment horizontal="center" vertical="center" wrapText="1"/>
    </xf>
    <xf numFmtId="0" fontId="19" fillId="13" borderId="33" xfId="0" applyFont="1" applyFill="1" applyBorder="1" applyAlignment="1">
      <alignment horizontal="center" wrapText="1"/>
    </xf>
    <xf numFmtId="0" fontId="19" fillId="13" borderId="34" xfId="0" applyFont="1" applyFill="1" applyBorder="1" applyAlignment="1">
      <alignment horizontal="center" wrapText="1"/>
    </xf>
    <xf numFmtId="0" fontId="19" fillId="13" borderId="42" xfId="0" applyFont="1" applyFill="1" applyBorder="1" applyAlignment="1">
      <alignment horizontal="center" wrapText="1"/>
    </xf>
    <xf numFmtId="0" fontId="18" fillId="13" borderId="0" xfId="0" applyFont="1" applyFill="1" applyAlignment="1">
      <alignment horizontal="left"/>
    </xf>
    <xf numFmtId="0" fontId="18" fillId="13" borderId="39" xfId="0" applyFont="1" applyFill="1" applyBorder="1" applyAlignment="1">
      <alignment horizontal="left"/>
    </xf>
    <xf numFmtId="0" fontId="18" fillId="13" borderId="0" xfId="0" applyFont="1" applyFill="1"/>
    <xf numFmtId="0" fontId="18" fillId="0" borderId="0" xfId="0" applyFont="1"/>
    <xf numFmtId="0" fontId="21" fillId="14" borderId="37" xfId="0" applyFont="1" applyFill="1" applyBorder="1" applyAlignment="1">
      <alignment horizontal="center" vertical="center" wrapText="1"/>
    </xf>
    <xf numFmtId="0" fontId="21" fillId="14" borderId="2" xfId="0" applyFont="1" applyFill="1" applyBorder="1" applyAlignment="1">
      <alignment horizontal="center" vertical="center" wrapText="1"/>
    </xf>
    <xf numFmtId="0" fontId="21" fillId="14" borderId="8" xfId="0" applyFont="1" applyFill="1" applyBorder="1" applyAlignment="1">
      <alignment horizontal="center" vertical="center"/>
    </xf>
    <xf numFmtId="0" fontId="21" fillId="14" borderId="38" xfId="0" applyFont="1" applyFill="1" applyBorder="1" applyAlignment="1">
      <alignment horizontal="center" vertical="center"/>
    </xf>
    <xf numFmtId="0" fontId="21" fillId="14" borderId="26" xfId="0" applyFont="1" applyFill="1" applyBorder="1" applyAlignment="1">
      <alignment horizontal="center" vertical="center"/>
    </xf>
    <xf numFmtId="0" fontId="21" fillId="14" borderId="37" xfId="0" applyFont="1" applyFill="1" applyBorder="1" applyAlignment="1">
      <alignment horizontal="center" vertical="center"/>
    </xf>
    <xf numFmtId="0" fontId="21" fillId="14" borderId="2" xfId="0" applyFont="1" applyFill="1" applyBorder="1" applyAlignment="1">
      <alignment horizontal="center" vertical="center"/>
    </xf>
    <xf numFmtId="0" fontId="0" fillId="0" borderId="43" xfId="0" applyBorder="1" applyAlignment="1">
      <alignment horizontal="center" vertical="center" wrapText="1"/>
    </xf>
    <xf numFmtId="0" fontId="2" fillId="9" borderId="27" xfId="0" applyFont="1" applyFill="1" applyBorder="1" applyAlignment="1">
      <alignment horizontal="center" vertical="center" wrapText="1"/>
    </xf>
  </cellXfs>
  <cellStyles count="6">
    <cellStyle name="Millares" xfId="3" builtinId="3"/>
    <cellStyle name="Moneda" xfId="2" builtinId="4"/>
    <cellStyle name="Moneda 2" xfId="4" xr:uid="{00000000-0005-0000-0000-00002F000000}"/>
    <cellStyle name="Moneda 3" xfId="5" xr:uid="{00000000-0005-0000-0000-000030000000}"/>
    <cellStyle name="Normal" xfId="0" builtinId="0"/>
    <cellStyle name="Porcentaje" xfId="1" builtinId="5"/>
  </cellStyles>
  <dxfs count="0"/>
  <tableStyles count="0" defaultTableStyle="TableStyleMedium2" defaultPivotStyle="PivotStyleLight16"/>
  <colors>
    <mruColors>
      <color rgb="FFD23B78"/>
      <color rgb="FFFFCCFF"/>
      <color rgb="FFFF33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neth Liliana González Vargas" refreshedDate="45569.614134490737" createdVersion="6" refreshedVersion="6" minRefreshableVersion="3" recordCount="53" xr:uid="{BB870451-51F2-4AA3-9461-D93D0EB14A9F}">
  <cacheSource type="worksheet">
    <worksheetSource ref="A1:P3" sheet="SEGUIMIENTO SEGUNDO TRIMESTRE"/>
  </cacheSource>
  <cacheFields count="16">
    <cacheField name="Objetivo Estratégico / Operativo" numFmtId="0">
      <sharedItems longText="1"/>
    </cacheField>
    <cacheField name="Dirección" numFmtId="0">
      <sharedItems containsMixedTypes="1" containsNumber="1" containsInteger="1" minValue="0" maxValue="0"/>
    </cacheField>
    <cacheField name="Dependencia" numFmtId="0">
      <sharedItems count="16">
        <s v="Oficina Asesora de Comunicaciones"/>
        <s v="Oficina de Tecnologías de la Información"/>
        <s v="Oficina Jurídica"/>
        <s v="Oficina de Saberes y Conocimientos Estratégicos"/>
        <s v="Oficina de Proyectos para la Igualdad y la Equidad"/>
        <s v="Oficina de Relacionamiento con la Ciudadanía"/>
        <s v="Viceministerio de las Mujeres"/>
        <s v="Viceministerio de pueblos Étnicos y Campesinos"/>
        <s v="Viceministerio de las Diversidades"/>
        <s v="Viceministerio para las Poblaciones y Territorios Excluidos y la Superación de la Pobreza"/>
        <s v="Viceministerio de la Juventud"/>
        <s v="Oficina de Control Interno Disciplinario"/>
        <s v="Subdirección contractual"/>
        <s v="Subdirección Adminsitrativa y financiera"/>
        <s v="Secretaria General"/>
        <s v="Oficina de Alianzas Estratégicas y Cooperación Internacional"/>
      </sharedItems>
    </cacheField>
    <cacheField name="Proceso" numFmtId="0">
      <sharedItems containsMixedTypes="1" containsNumber="1" containsInteger="1" minValue="0" maxValue="0"/>
    </cacheField>
    <cacheField name="Programa / Proyecto" numFmtId="0">
      <sharedItems containsMixedTypes="1" containsNumber="1" containsInteger="1" minValue="0" maxValue="0"/>
    </cacheField>
    <cacheField name="Estrategia transformadora" numFmtId="0">
      <sharedItems containsMixedTypes="1" containsNumber="1" containsInteger="1" minValue="0" maxValue="0"/>
    </cacheField>
    <cacheField name="Actividad" numFmtId="0">
      <sharedItems longText="1"/>
    </cacheField>
    <cacheField name="Indicador" numFmtId="0">
      <sharedItems/>
    </cacheField>
    <cacheField name="Formula" numFmtId="0">
      <sharedItems longText="1"/>
    </cacheField>
    <cacheField name="Meta " numFmtId="0">
      <sharedItems containsSemiMixedTypes="0" containsString="0" containsNumber="1" containsInteger="1" minValue="0" maxValue="50000"/>
    </cacheField>
    <cacheField name="Unidad de medida" numFmtId="0">
      <sharedItems/>
    </cacheField>
    <cacheField name="Programación junio" numFmtId="0">
      <sharedItems containsSemiMixedTypes="0" containsString="0" containsNumber="1" containsInteger="1" minValue="0" maxValue="9000"/>
    </cacheField>
    <cacheField name="Programación septiembre" numFmtId="0">
      <sharedItems containsSemiMixedTypes="0" containsString="0" containsNumber="1" containsInteger="1" minValue="0" maxValue="7333"/>
    </cacheField>
    <cacheField name="Programación Diciembre" numFmtId="0">
      <sharedItems containsSemiMixedTypes="0" containsString="0" containsNumber="1" containsInteger="1" minValue="0" maxValue="40000"/>
    </cacheField>
    <cacheField name="Resultado Cuantitativo" numFmtId="0">
      <sharedItems containsSemiMixedTypes="0" containsString="0" containsNumber="1" containsInteger="1" minValue="0" maxValue="3330"/>
    </cacheField>
    <cacheField name="Resultado Cualitativo Enero a Junio" numFmtId="0">
      <sharedItems containsMixedTypes="1" containsNumber="1" containsInteger="1" minValue="0" maxValue="0"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0"/>
    <s v="Gestión de comunicaciones  "/>
    <s v="No Aplica"/>
    <s v="Gobernanza Interna para coordinar el cumplimiento de la misión del Ministerio."/>
    <s v="Divulgar a la población sujeta de derechos, a funcionarios y contratistas de Minigualdad, información relevante aprobada por Comunicaciones."/>
    <s v="Piezas comunicativas internas y externas publicadas en medios de comunicación "/>
    <s v="(Número de piezas publicadas en medios de comunicación / Número de piezas de comunicación proyectadas por la oficina de Comunicaciones)*100"/>
    <n v="80"/>
    <s v="Porcentaje"/>
    <n v="80"/>
    <n v="80"/>
    <n v="80"/>
    <n v="52"/>
    <s v="Desde enero a junio de 2024 se publicaron 263 piezas de comunicación internas y externas frenta a 502 piezas de comunicación proyectadas, las que no fueron proyectadas corresponden a cambios en las agendas, cancelación del evento, entre otros."/>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
    <s v="Gestión de tecnologías de la información "/>
    <s v="No Aplica"/>
    <s v="Gobernanza Interna para coordinar el cumplimiento de la misión del Ministerio."/>
    <s v="Implementar soluciones de informática y seguridad de TI"/>
    <s v="Número de soluciones e informática y seguridad de TI implementadas"/>
    <s v="Número de soluciones e informática y seguridad de TI implementadas"/>
    <n v="11"/>
    <s v="Número"/>
    <n v="0"/>
    <n v="4"/>
    <n v="11"/>
    <n v="3"/>
    <s v="se ha implementado un disppositivo de seguridad perimetral (fortigate) FG 400 , en el ministerio de la igualdad y el segundo dispositivo se encuentra en data Center de ETB, de igual forma se implemento los servidores para fortisiem "/>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
    <s v="Gestión de tecnologías de la información "/>
    <s v="No Aplica"/>
    <s v="Gobernanza Interna para coordinar el cumplimiento de la misión del Ministerio."/>
    <s v="Avanzar en la formulacion del Plan Estratégico de Tecnologías de la Información y las Comunicaciones – PETI"/>
    <s v="Documento de definicion de necesidad en las capacidades para el fortalecimiento en la oficina de ti"/>
    <s v="Documento de definicion de necesidad en las capacidades para el fortalecimiento en la oficina de ti"/>
    <n v="1"/>
    <s v="Porcentaje"/>
    <n v="0"/>
    <n v="0"/>
    <n v="1"/>
    <n v="0"/>
    <s v="Con corte a junio no se tiene avance en esta actividad"/>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
    <s v="Gestión de tecnologías de la información "/>
    <s v="No Aplica"/>
    <s v="Gobernanza Interna para coordinar el cumplimiento de la misión del Ministerio."/>
    <s v="Plan de Tratamiento de Riesgos de Seguridad y Privacidad de la Información"/>
    <s v="Plan de Tratamiento de Riesgos de Seguridad y Privacidad de la Información aprobado"/>
    <s v="(Número de actividades realizadas para el avance del PLAN / Número de actividades proyectadas para la implementación del PLAN)*100"/>
    <n v="1"/>
    <s v="Porcentaje"/>
    <n v="0"/>
    <n v="0"/>
    <n v="1"/>
    <n v="0"/>
    <s v="Con corte a junio no se tiene avance en esta actividad"/>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
    <s v="Gestión de tecnologías de la información "/>
    <s v="No Aplica"/>
    <s v="Gobernanza Interna para coordinar el cumplimiento de la misión del Ministerio."/>
    <s v="Enviar Plan de Seguridad y Privacidad de la Información para su aprobación"/>
    <s v="Plan de Seguridad y Privacidad de la Información enviado para aprobación"/>
    <s v="Plan de Seguridad y Privacidad de la Información enviado para aprobación"/>
    <n v="1"/>
    <s v="Número"/>
    <n v="0"/>
    <n v="0"/>
    <n v="1"/>
    <n v="0"/>
    <s v="Con corte a junio no se tiene avance en esta actividad"/>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2"/>
    <s v="Gestión Jurídica "/>
    <s v="No Aplica"/>
    <s v="Gobernanza Interna para coordinar el cumplimiento de la misión del Ministerio."/>
    <s v="Responder en la gestión a la atención y respuesta a peticiones, quejas, reclamos, solicitudes, denuncias, sugerencias y felicitaciones que se presenten por parte de la ciudadanía y partes interesadas."/>
    <s v="Respuestas a peticiones, quejas, reclamos, solicitudes, denuncias, sugerencias y felicitaciones por parte de la Oficina Asesora Jurídica."/>
    <s v="(Número de PQRSDF revisados y/o tramitados  / Número de PQRSDF recibidas por los canales de atención en el periodo)*100"/>
    <n v="80"/>
    <s v="Porcentaje"/>
    <n v="80"/>
    <n v="80"/>
    <n v="80"/>
    <n v="36"/>
    <s v="Durante el primer trimestre de 2024, la Oficina Jurídica recibió 2022 solicitudes de derechos de petición de las cuales se respondieron 625  dentro del término de ley.  Esta información corresponde a las recibidas por el correo de contacto. Desde el 1 de abril hasta el 30 de junio de 2024, se analizaron y radicaron 3009 documentos tipo PQRSDF. Se gestionaron un total de 1174 respuestas. "/>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2"/>
    <s v="Gestión Jurídica "/>
    <s v="No Aplica"/>
    <s v="Gobernanza Interna para coordinar el cumplimiento de la misión del Ministerio."/>
    <s v="Emitir conceptos juridicos internos o externos en temas requeridos de acuerdo a la misionalidad del Ministerio."/>
    <s v="Conceptos Juridcos emitidos."/>
    <s v="(Sumatoria de conceptos Juridcos emitidos por la Oficina Jurídica/ Total de Conceptos juridicos solicitados)*100"/>
    <n v="1"/>
    <s v="Porcentaje"/>
    <n v="100"/>
    <n v="100"/>
    <n v="100"/>
    <n v="100"/>
    <s v="Se recibió (01) una solicitud de concepto tramitado a través del radicado 2024-1710. durante el segundo trimestre se recibieron  05 conceptos internos y  02 conceptos externos para un total de 08 conceptos solicitados en el primer semestre de 2024. "/>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3"/>
    <s v="Gestión de saberes y conocimientos estratégicos  "/>
    <s v="No Aplica"/>
    <s v="Gobernanza Interna para coordinar el cumplimiento de la misión del Ministerio."/>
    <s v="Articular programas, políticas y estrategias dirigidos a las poblaciones competencia del Ministerio incorporando los enfoques de derechos, género, étnico-racial y antiracista, territorial, diferencial, interseccional, de justicia ambiental y cambio climático y curso de vida,  para territorios y poblacio­nes históricamente excluidos y marginados. "/>
    <s v="Número de programas, políticas y estrategias diseñadas"/>
    <s v="Sumatoria de programas, políticas y estrategias diseñadas"/>
    <n v="44"/>
    <s v="Número"/>
    <n v="0"/>
    <n v="40"/>
    <n v="44"/>
    <n v="35"/>
    <s v="i) Se diseñaron 13 programas en el II trimestre que cuentan con documento técnico finalizado:_x000a_1. Abordaje Integral de Violencias contra las Mujeres_x000a_2. Tejiendo Comunidad para personas con discapacidad._x000a_3. Aguante Popular por la Vida- barrismo Social._x000a_4. Programa Nacional de Cuidado_x000a_5. Tejiendo Dignidad Habitantes de Calle._x000a_6. Economía popular para la superación de la pobreza._x000a_7. Raíces en movimiento: Migración y Acogida._x000a_8. Jóvenes Guardianes de la Naturaleza_x000a_9. Tejiendo sistemas económicos propios._x000a_10. Diversidades en Dignidad._x000a_11. Juventudes Tejiendo Bienestar._x000a_12. Innovación Pública y popular para la I&amp;E_x000a_13. Reconocimiento y dignidad para la vida plena de personas mayores._x000a_ii) En materia de políticas: _x000a_14) Inicia construcción del PAS del CONPES LGBTIQ+ en el II trimestre. La OSCE apoyó los avances de la Dirección. _x000a_15) Validación del diagnóstico y árbol de problemas del CONPES de Derecho Humano a la Alimentación con el DNP. _x000a_16)Inicia construcción del PAS del CONPES LGBTIQ+ en el II trimestre. La OSCE apoyó los avances de la Dirección. _x000a_iii) En materia de estrategias: se elaboraron las siguientes estrategias transformadoras contenidas en la Resolución Interna No. 669 del Ministerio. _x000a_17) Alianzas Público-Populares, Comunitarias y Solidarias   _x000a_18)Iniciativas Productivas  _x000a_19) Infraestructura para Cerrar Brechas    _x000a_20)Espacios para la Juntanza    _x000a_21)Cambio Cultural para la Erradicación de todas las formas de discriminación  _x000a_22)Abordaje Psicosocial, Psicoespiritual y Bien-Estar   _x000a_23)Reconocimiento, Difusión y Trasmisión de Saberes  _x000a_24)Ecosistema Institucional del Sector Igualdad y Equidad    _x000a_25)Gobernanza Interna   _x000a_26)Condiciones para la Realización de una Vida Digna    _x000a_27)Acompañamiento para el Restablecimiento de Derechos    _x000a_iv) En materia de enfoques: se elaboraron los siguientes enfoques con sus criterios de adherencia contenidos en la Resolución Interna No. 668 del Ministerio: _x000a_28)Enfoques de derechos_x000a_29)Género_x000a_30)Étnico-racial y antiracista_x000a_31)Territorial_x000a_32)Diferencial_x000a_33)Interseccional_x000a_34)Justicia ambiental y cambio climático _x000a_35)Curso de vida"/>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3"/>
    <s v="Gestión de saberes y conocimientos estratégicos  "/>
    <s v="No Aplica"/>
    <s v="Ecosistema Institucional del Sector Igualdad y Equidad para coordinar políticas y programas "/>
    <s v="Coordinar y apoyar la definición y construcción de estándares de datos abiertos que deben presentar los observatorios y sistemas de información y monitoreo relacionados con los grupos poblacionales del ámbito de competencia del Ministerio, en coordinación con la Oficina de Tecnologías y Sistemas de Información, y de conformidad con las disposiciones técnicas y legales vigentes. "/>
    <s v="Implementación del sistema de monitoreo de cambios materiales para el cierre de brechas"/>
    <s v="Avance en la implementación del sistema de monitoreo de cambios materiales para el cierre de brechas_x000a_Hito 1: Identificación y diseño de indicadores con plan de monitoreo (34%)_x000a_Hito 2: Sistema de Monitoreo diseñado (33%)_x000a_Hito 3: Sistema de monitoreo operando (33%)"/>
    <n v="100"/>
    <s v="Porcentaje"/>
    <n v="0"/>
    <n v="67"/>
    <n v="100"/>
    <n v="34"/>
    <s v="Con base en los programas diseñados se identificaron los indicadores de impacto a partir de las teorías de cambio, y se diseñaron los requerimientos del sistema de monitoreo. También se avanzo en el levantamiento de la linea base de 2 programas Jóvenes Guardianes de la Naturaleza y Hambre Cero.  Correspondiente al hito 1 del indicador."/>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3"/>
    <s v="Gestión de saberes y conocimientos estratégicos  "/>
    <s v="No Aplica"/>
    <s v="Ecosistema Institucional del Sector Igualdad y Equidad para coordinar políticas y programas "/>
    <s v="Coordinar con las demás dependencias del Ministerio, la divulgación de Información, herramientas técnicas y pedagógicas elaboradas en el marco de la com­petencia del Ministerio._x000a_Establecer alianzas y redes de colaboración con instituciones académicas, cen­tros de Investigación, organizaciones de la sociedad civil, organismos internacionales y otros actores relevantes, con el fin de crear agendas comunes en el ámbito de la protección de derechos de las poblaciones de competencia del Ministerio con enfoques de derechos, género, territorial, diferencial, étnico-racial e interseccional"/>
    <s v="Productos y procesos de información, conocimientos y saberes generados. "/>
    <s v="Sumatoria de productos y procesos de información, conocimientos y saberes generados. "/>
    <n v="60"/>
    <s v="Número"/>
    <n v="16"/>
    <n v="42"/>
    <n v="60"/>
    <n v="26"/>
    <s v="De acuerdo con el memorando #18:_x000a_1. Herramientas para la recolección, procesamiento y análisis de información: línea base programa Hambre Cero Cartagena y Cúcuta, acción nulidad JeP, 2 instrumentos para JeP, 1 instrumento para pre-icfes. _x000a_2. Mapas: 1 ruta fluvial de cuidado_x000a_3. Contextos Gobierno con el Pueblo: 5_x000a_4. Dashboards: feminicidios, comedores, programas x municipio._x000a_5. Conceptos técnicos para implementación de programas. _x000a_para un total de 16 productos y procesos de información, conocimientos y saberes generados_x000a_"/>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4"/>
    <s v="Gestión de Proyectos para la Igualdad"/>
    <s v="N/A"/>
    <s v="Gobernanza Interna"/>
    <s v="Trabajar conjuntamente con las dependencias en la formulación de proyectos según solicitud."/>
    <s v="Proyectos trabajados conjuntamente con las dependencias, finalizados."/>
    <s v="(Sumatoria de proyectos  trabajados conjuntamente con las depednencias, finalizados/ Total de proyectos trabajados conjuntamente con las dependencias)*100"/>
    <n v="95"/>
    <s v="Porcentaje"/>
    <n v="95"/>
    <n v="95"/>
    <n v="95"/>
    <n v="76"/>
    <s v="Durante el período reportado, que abarca el primer semestre de 2024, se trabajó de manera conjunta con las distintas dependencias, logrando finalizar un total de 19 proyectos de los 25 que se estuvieron trabajando. Esto implica que, a la fecha de corte, la Oficina de Proyectos para la Igualdad y Equidad aún tenía 6 proyectos pendientes (en estado de primera revisión). Este retraso se debe entre otros a que, al momento del cierre del período, algunos programas se encontraban en ajustes. En consecuencia, para el período objeto de análisis, la Oficina alcanzó un nivel de cumplimiento del 76% en la finalización de los proyectos trabajados conjuntamente con las dependencias."/>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4"/>
    <s v="Gestión de Proyectos para la Igualdad"/>
    <s v="N/A"/>
    <s v="Gobernanza Interna"/>
    <s v="Acompañar a las entidades territoriales y organizaciones sociales en la formulación y estructuración de proyectos."/>
    <s v="Asesorías realizadas a entidades territoriales y/u organizaciones sociales en la revisión de proyectos."/>
    <s v="(Sumatoria de asesorías realizadas a entidades territoriales y/u organizaciones sociales en la revisión de proyectos. / Total de asesorías solicitadas por entidades territoriales y/u organizaciones sociales en la revisión de proyectos)*100"/>
    <n v="100"/>
    <s v="Porcentaje"/>
    <n v="100"/>
    <n v="100"/>
    <n v="100"/>
    <n v="100"/>
    <s v="Durante el período reportado, que abarca el primer y segundo trimestre de 2024, se solicitaron y realizaron un total de 105 asesorías a entidades territoriales y organizaciones sociales para la revisión de proyectos. La distribución de las asesorías fue la siguiente: 2 en enero, 12 en febrero, 8 en marzo, 22 en abril, 25 en mayo y 36 en junio. Es importante destacar que todas las solicitudes fueron atendidas dentro del plazo límite (periodo reportado), lo que significa que se alcanzó un cumplimiento del 100% en la atención oportuna de las mismas._x000a_"/>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5"/>
    <s v="Atención a la ciudadanía  "/>
    <s v="No Aplica"/>
    <s v="Gobernanza Interna"/>
    <s v="Atender a la ciudadania en los canales dispuestos por la entidad (Presencial, Telefonico a traves del correo electronico relacionamiento con la ciudadania."/>
    <s v="Porcentaje de atenciones brindadas a la ciudadania canales presencial, telefonico y PQRSDF"/>
    <s v="(Sumatoria de atenciones brindadas a la ciudadania canales presencial, telefonico y PQRSDF/ Total de atenciones solicitadas por la ciudadania canales presencial, telefonico y PQRSDF)*100"/>
    <n v="100"/>
    <s v="Porcentaje"/>
    <n v="100"/>
    <n v="100"/>
    <n v="100"/>
    <n v="100"/>
    <s v="En el período objeto de reporte, la Oficina de Relacionamiento con la Ciudadanía brindó un total de 86 atenciones, distribuidas de la siguiente manera:_x000a_Canal Presencial: 20_x000a_Canal Telefónico: N/A debido a que no había entrado en funcionamiento la línea._x000a_PQRSD: 66"/>
  </r>
  <r>
    <s v="Garantizar el derecho a la igualdad y equidad para toda la población colombiana, especialmente para los sujetos de especial protección constitucional."/>
    <s v="Dirección para la Garantía de los Derechos de las Mujeres"/>
    <x v="6"/>
    <s v="Gestión para el avance de los derechos de las mujeres en su diversidad  "/>
    <s v="Casas para la Dignidad de las Mujeres"/>
    <s v="Espacios para la Juntanza para desarrollar formación y protección comunitaria "/>
    <s v="Construir, adecuar y dotar Casas para la Dignidad de las Mujeres nuevas o en funcionamiento"/>
    <s v="Casas para la Dignidad de las Mujeres nuevas y en funcionamiento construidas, adecuadas y dotadas"/>
    <s v="Sumatoria de las casas nuevas construidas, adecuadas y dotadas y las casas en funcionamiento dotadas"/>
    <n v="45"/>
    <s v="Número"/>
    <n v="0"/>
    <n v="0"/>
    <n v="45"/>
    <n v="0"/>
    <s v="No se programó la actividad para el primer semestre del año."/>
  </r>
  <r>
    <s v="Garantizar el derecho a la igualdad y equidad para toda la población colombiana, especialmente para los sujetos de especial protección constitucional."/>
    <s v="Dirección para la Prevención y Atención de las Violencias contra las Mujeres"/>
    <x v="6"/>
    <s v="Gestión para el avance de los derechos de las mujeres en su diversidad  "/>
    <s v="Abordaje Integral de las Violencias Contra las Mujeres "/>
    <s v="Acompañamiento para el restablecimiento de Derechos para asesorar en la restitución de derechos"/>
    <s v="Orientar a mujeres víctimas de violencias basadas en género (VBG) a través de la línea 155."/>
    <s v="Orientaciones brindadas a mujeres víctimas de VBG en  la  línea 155"/>
    <s v="Número de orientaciones brindadas a mujeres víctimas de VBG en la línea 155"/>
    <n v="10000"/>
    <s v="Número"/>
    <n v="3333"/>
    <n v="7333"/>
    <n v="10000"/>
    <n v="3330"/>
    <s v="En el semestre, se realizaron 3.330 orientaciones a mujeres víctimas de los siguientes tipos de violencias: intrafamiliar (2,723), psicológica (97), lesiones personales (49), amenazas (157), delitos sexuales (75),  otras orientaciones (222),acoso laboral (6) e inasistencia alimentaria (1). En el período se efectuaron 6,650 llamadas."/>
  </r>
  <r>
    <s v="Garantizar el derecho a la igualdad y equidad para toda la población colombiana, especialmente para los sujetos de especial protección constitucional."/>
    <s v="Dirección para la Autonomía Económica de las Mujeres"/>
    <x v="6"/>
    <s v="Gestión para el avance de los derechos de las mujeres en su diversidad  "/>
    <s v="Autonomía Económica de las Mujeres"/>
    <s v="Iniciativas Económicas y Productivas para consolidar mercados regionales y fortalecer la seguridad humana "/>
    <s v="Vincular a las mujeres a los proyectos productivos fortalecidos en el marco del Programa para la Autonomía Económica de las Mujeres "/>
    <s v="Mujeres vinculadas a proyectos productivos fortalecidos en el marco del Programa para la Autonomía Económica de las Mujeres "/>
    <s v="Número de mujeres vinculadas a los proyectos productivos fortalecidos en el marco del Programa para la Autonomía Económica de las Mujeres "/>
    <n v="7500"/>
    <s v="Número"/>
    <n v="0"/>
    <n v="250"/>
    <n v="7500"/>
    <n v="0"/>
    <s v="No se programó la actividad para el primer semestre del año."/>
  </r>
  <r>
    <s v="Garantizar el derecho a la igualdad y equidad para toda la población colombiana, especialmente para los sujetos de especial protección constitucional."/>
    <s v="Dirección para las Mujeres en Actividades Sexuales Pagas"/>
    <x v="6"/>
    <s v="Gestión para el avance de los derechos de las mujeres en su diversidad  "/>
    <s v="Mujeres en actividades sexuales pagas"/>
    <s v="Condiciones para la Realización Digna de la Vida para facilitar decisiones libres de discriminación "/>
    <s v="Acceder a servicios de  atención integral de mujeres en actividades sexuales pagas diversas y diferenciales, a través de procesos de empleabilidad, emprendimientos, alfabetización y nivelación, formación técnica, tecnológica y acceso al derecho humano a la alimentación."/>
    <s v="Mujeres en actividades sexuales pagas que acceden a servicios de atención integral"/>
    <s v="Número de mujeres en actividades sexuales pagas que acceden a servicios de atención integral."/>
    <n v="2095"/>
    <s v="Número"/>
    <n v="0"/>
    <n v="0"/>
    <n v="2095"/>
    <n v="0"/>
    <s v="No se programó la actividad para el primer semestre del año."/>
  </r>
  <r>
    <s v="Garantizar el derecho a la igualdad y equidad para toda la población colombiana, especialmente para los sujetos de especial protección constitucional."/>
    <s v="Dirección para la Garantía de los Derechos de las Mujeres"/>
    <x v="6"/>
    <s v="Gestión para el avance de los derechos de las mujeres en su diversidad  "/>
    <s v="Mujeres en el centro de la política, de la vida, la paz  y el territorio"/>
    <s v="Condiciones para la Realización Digna de la Vida para facilitar decisiones libres de discriminación "/>
    <s v="Hacer seguimiento a la implementación del Plan de Acción Nacional (PAN) de la Resolución 1325 de 2000 del Consejo de Seguridad de Naciones Unidas."/>
    <s v="Seguimiento a la implementación anual del Plan de Acción Nacional de la Resolución 1325 de 2000"/>
    <s v="Porcentaje de avance de las actividades de seguimiento realizadas al Plan de Acción de la Resolución 1325 de 2000"/>
    <n v="100"/>
    <s v="Porcentaje"/>
    <n v="0"/>
    <n v="0"/>
    <n v="100"/>
    <n v="0"/>
    <s v="No se programó la actividad para el primer semestre del año, ya que no se ha aprobado el PAN 1325."/>
  </r>
  <r>
    <s v="Garantizar el derecho a la igualdad y equidad para toda la población colombiana, especialmente para los sujetos de especial protección constitucional."/>
    <s v="Dirección para la igualdad y la equidad del campesinado"/>
    <x v="7"/>
    <s v="Gestión para la atención de pueblos Étnicos y Campesinos"/>
    <s v="Tejiendo sistemas económicos propios.  "/>
    <s v="Inicativas productivas"/>
    <s v="Atender a población campesina con iniciativas productivas para el fortalecimiento de sistemas economicos propios basados en practicas culturales, comunitarias y saberes ansestrales "/>
    <s v="Población campesinas con iniciativas productivas para el fortalecimiento de sistema economicos propios basados en practicas culturales, comunitarias y saberes ansestrales atendidos"/>
    <s v="Sumatoria de Población campesinas con iniciativas productivas para el fortalecimiento de sistema económicos propios basados en practicas culturales, comunitarias y saberes ansestrales atendidos"/>
    <n v="9000"/>
    <s v="Número"/>
    <n v="0"/>
    <n v="0"/>
    <n v="9000"/>
    <n v="0"/>
    <s v="Para el periodo comprendido de enero a junio de 2024 se avanzo en la estructuración de 4 proyectos en el marco del programa Tejiendo sistemas económicos propios con enfoque para población campesina. "/>
  </r>
  <r>
    <s v="Garantizar el derecho a la igualdad y equidad para toda la población colombiana, especialmente para los sujetos de especial protección constitucional."/>
    <s v="Dirección para la igualdad y la equidad del campesinado"/>
    <x v="7"/>
    <s v="Gestión para la atención de pueblos Étnicos y Campesinos"/>
    <s v="Cuidando la vida en el territorio con los pueblos étnicos y campesinos.  _x000a_      "/>
    <s v="Condiciones para la realización digna de la vida."/>
    <s v="Vincular población campesina al programa &quot;cuidando la vida en el territorio&quot;, mediante la generacion de capacidades organizativas, politicas y ambientales"/>
    <s v="Población campesina vinculadas al programa &quot;cuidando la vida en el territorio&quot;, mediante la generacion de capacidades organizativas, politicas y ambientales"/>
    <s v="Sumatoria de Población campesina vinculadas al programa &quot;cuidando la vida en el territorio&quot;, mediante la generacion de capacidades organizativas, politicas y ambientales"/>
    <n v="2500"/>
    <s v="Número"/>
    <n v="0"/>
    <n v="0"/>
    <n v="2500"/>
    <n v="0"/>
    <s v="Para el periodo comprendido de enero a junio de 2024 se avanzo en la estructuración de 2 proyectos en el marco del programa Cuidando la vida en el territorio con los pueblos étnicos y campesinos.   con enfoque para población campesina. "/>
  </r>
  <r>
    <s v="Garantizar el derecho a la igualdad y equidad para toda la población colombiana, especialmente para los sujetos de especial protección constitucional."/>
    <s v="Dirección para la igualdad y la equidad del campesinado"/>
    <x v="7"/>
    <s v="Gestión para la atención de pueblos Étnicos y Campesinos"/>
    <s v="Reconociendo saberes en la diferencia _x000a_   "/>
    <s v="Condiciones para la realización digna de la vida    "/>
    <s v="Lograr la participacion de poblaciones campesinas en la comision mixta Nacional para asuntos campesinos reglamentado en el art 358 del PND"/>
    <s v="Poblacion campesina que participa en la comisión mixta Nacional para asuntos campesinos"/>
    <s v="Sumatoria de poblacion campesina que participan en  la comisión mixta Nacional para asuntos campesinos"/>
    <n v="1450"/>
    <s v="Número"/>
    <n v="0"/>
    <n v="0"/>
    <n v="1450"/>
    <n v="0"/>
    <s v="Para el periodo comprendido de enero a junio de 2024 se avanzo en la estructuración de 1 proyecto en el marco del programa Reconociendo saberes en la diferencia  con los pueblos étnicos y campesinos.   con enfoque para población campesina. "/>
  </r>
  <r>
    <s v="Garantizar el derecho a la igualdad y equidad para toda la población colombiana, especialmente para los sujetos de especial protección constitucional."/>
    <s v="Dirección para la igualdad y la equidad de pueblos Indígenas"/>
    <x v="7"/>
    <s v="Gestión para la atención de pueblos Étnicos y Campesinos"/>
    <s v="Tejiendo sistemas económicos propios.  "/>
    <s v="Inicativas productivas"/>
    <s v="Atender a población Indígena con iniciativas productivas para el fortalecimiento de sistemas economicos propios basados en practicas culturales, comunitarias y saberes ansestrales "/>
    <s v="Población Indígena con iniciativas productivas para el fortalecimiento de sistema economicos propios basados en practicas culturales, comunitarias y saberes ansestrales atendidos"/>
    <s v="Sumatoria de Indígenas con iniciativas productivas para el fortalecimiento de sistema económicos propios basados en practicas culturales, comunitarias y saberes ansestrales atendidos"/>
    <n v="12000"/>
    <s v="Número"/>
    <n v="0"/>
    <n v="0"/>
    <n v="12000"/>
    <n v="0"/>
    <s v="Para el periodo comprendido de enero a junio de 2024 se avanzo en la estructuración de 7 proyectos en el marco del programa Tejiendo sistemas económicos propios con enfoque para población indigenas. "/>
  </r>
  <r>
    <s v="Garantizar el derecho a la igualdad y equidad para toda la población colombiana, especialmente para los sujetos de especial protección constitucional."/>
    <s v="Dirección para la igualdad y la equidad de pueblos Indígenas"/>
    <x v="7"/>
    <s v="Gestión para la atención de pueblos Étnicos y Campesinos"/>
    <s v="Cuidando la vida en el territorio con los pueblos étnicos y campesinos.  _x000a_      "/>
    <s v="Condiciones para la realización de una vida digna"/>
    <s v="Vincular Población indigena al programa &quot;cuidando la vida en el territorio&quot;, mediante la generacion de capacidades organizativas, politicas y ambientales"/>
    <s v="Población Indigena vinculadas al programa &quot;cuidando la vida en el territorio&quot;, mediante la generacion de capacidades organizativas, politicas y ambientales"/>
    <s v="Sumatoria de Población Indigenas vinculadas al programa &quot;cuidando la vida en el territorio&quot;, mediante la generacion de capacidades organizativas, politicas y ambientales"/>
    <n v="500"/>
    <s v="Número"/>
    <n v="0"/>
    <n v="0"/>
    <n v="500"/>
    <n v="0"/>
    <s v="Para el periodo comprendido de enero a junio de 2024 se avanzo en la estructuración de 3 proyectos en el marco del programa Cuidando la vida en el territorio con los pueblos étnicos y campesinos.   con enfoque para población indigenas. "/>
  </r>
  <r>
    <s v="Garantizar el derecho a la igualdad y equidad para toda la población colombiana, especialmente para los sujetos de especial protección constitucional."/>
    <s v="Dirección para la igualdad y la equidad de pueblos Indígenas"/>
    <x v="7"/>
    <s v="Gestión para la atención de pueblos Étnicos y Campesinos"/>
    <s v="Reconociendo saberes en la diferencia _x000a_   "/>
    <s v="Cambio cultural para la erradicación de todas las formas de discriminación    "/>
    <s v=" Establecer la ruta de consulta previa para la formulación de politica pública contra la discriminación racial de los pueblos étnicos"/>
    <s v="Ruta de consulta previa para la formulación de politica pública contra la discriminación racial de los pueblos étnicos establecida"/>
    <s v="Ruta de consulta previar para la formulación de politica pública contra la discriminación racial de los pueblos étnicos establecida"/>
    <n v="3"/>
    <s v="Número"/>
    <n v="0"/>
    <n v="0"/>
    <n v="1"/>
    <n v="0"/>
    <s v="Para el periodo comprendido de enero a junio de 2024 se avanzo en el planteamiento del como realizar la  ruta de consulta previa para la formulación de politica pública contra la discriminación racial de los grupos étnicos (Indigenas, NARP y Rrom)"/>
  </r>
  <r>
    <s v="Garantizar el derecho a la igualdad y equidad para toda la población colombiana, especialmente para los sujetos de especial protección constitucional."/>
    <s v="Dirección para la igualdad y la equidad de pueblos Indígenas"/>
    <x v="7"/>
    <s v="Gestión para la atención de pueblos Étnicos y Campesinos"/>
    <s v="Reconociendo saberes en la diferencia _x000a_   "/>
    <s v="Acompañamiento para el restablecimiento de derechos   "/>
    <s v="Co-crear el plan de accion urgente para la mujer, familia, generacion indigena con el fin de prevenir y eliminar todo tipo de violencias basada en genero"/>
    <s v="Plan de accion urgente para la mujer, familia, generacion indigena con el fin de prevenir y eliminar todo tiepo de violencias basada en genero Co-creado"/>
    <s v="Plan de accion urgente para la mujer, familia, generacion indigena con el fin de prevenir y eliminar todo tiepo de violencias basada en genero Co-creado"/>
    <n v="1"/>
    <s v="Número"/>
    <n v="0"/>
    <n v="0"/>
    <n v="1"/>
    <n v="0"/>
    <s v="La realización de esta actividad esta comtemplada para el último trimestre de 2024."/>
  </r>
  <r>
    <s v="Garantizar el derecho a la igualdad y equidad para toda la población colombiana, especialmente para los sujetos de especial protección constitucional."/>
    <n v="0"/>
    <x v="7"/>
    <s v="Gestión para la atención de pueblos Étnicos y Campesinos"/>
    <s v="Reconociendo saberes en la diferencia _x000a_   "/>
    <s v="Condiciones para la realización de una vida digna"/>
    <s v="Participar en diálogos interculturales para el fortalecimiento de las capacidades técnicas, jurídicas, organizativas y culturales de los lideres hombres y mujeres de las comunidades étnicas y campesinas como una respuesta institucional, integral y articulada orientada al cierre de brechas de desigualdad territorial existentes a nivel nacional."/>
    <s v="Poblacion que participa en los Diálogos Interculturales "/>
    <s v="Sumatoria de la población que participa en los Diálogos Interculturales "/>
    <n v="1500"/>
    <s v="Número"/>
    <n v="0"/>
    <n v="0"/>
    <n v="1500"/>
    <n v="0"/>
    <s v="La realización de esta actividad esta comtemplada para el último trimestre de 2024."/>
  </r>
  <r>
    <s v="Garantizar el derecho a la igualdad y equidad para toda la población colombiana, especialmente para los sujetos de especial protección constitucional."/>
    <s v="Dirección para la igualdad y la equidad de comunidades negras, afrodescendientes, Raizales y Palenqueras"/>
    <x v="7"/>
    <s v="Gestión para la atención de pueblos Étnicos y Campesinos"/>
    <s v="Tejiendo sistemas económicos propios.  "/>
    <s v="Inicativas productivas"/>
    <s v="Atender a población Negra Afrodescendiente, Raizal y Palenquera con iniciativas productivas para el fortalecimiento de sistemas economicos propios basados en practicas culturales, comunitarias y saberes ansestrales "/>
    <s v="Población Negra Afrodescendiente, Raizal y Palenquera con iniciativas productivas para el fortalecimiento de sistema economicos propios basados en practicas culturales, comunitarias y saberes ansestrales atendidos"/>
    <s v="Sumatoria de población Negra Afrodescendiente, Raizal y Palenquera con iniciativas productivas para el fortalecimiento de sistema económicos propios basados en practicas culturales, comunitarias y saberes ansestrales atendidos"/>
    <n v="12500"/>
    <s v="Número"/>
    <n v="0"/>
    <n v="0"/>
    <n v="12500"/>
    <n v="0"/>
    <s v="Para el periodo comprendido de enero a junio de 2024 se avanzo en la estructuración de 7 proyectos en el marco del programa Tejiendo sistemas económicos propios con enfoque para población NARP. "/>
  </r>
  <r>
    <s v="Garantizar el derecho a la igualdad y equidad para toda la población colombiana, especialmente para los sujetos de especial protección constitucional."/>
    <s v="Dirección para la igualdad y la equidad de comunidades negras, afrodescendientes, Raizales y Palenqueras"/>
    <x v="7"/>
    <s v="Gestión para la atención de pueblos Étnicos y Campesinos"/>
    <s v="Cuidando la vida en el territorio con los pueblos étnicos y campesinos.  _x000a_      "/>
    <s v="Condiciones para la realización de una vida digna"/>
    <s v="Vincular Población Negra Afrodescendiente, Raizal y Palenquera al programa &quot;cuidando la vida en el territorio&quot;, mediante la generacion de capacidades organizativas, politicas y ambientales"/>
    <s v="Población Negra Afrodescendiente, Raizal y Palenquera  vinculadas al programa &quot;cuidando la vida en el territorio&quot;, mediante la generacion de capacidades organizativas, politicas y ambientales"/>
    <s v="Sumatoria de Población Negra Afrodescendiente, Raizal y Palenquera  vinculadas al programa &quot;cuidando la vida en el territorio&quot;, mediante la generacion de capacidades organizativas, politicas y ambientales"/>
    <n v="716"/>
    <s v="Número"/>
    <n v="0"/>
    <n v="0"/>
    <n v="500"/>
    <n v="0"/>
    <s v="Para el periodo comprendido de enero a junio de 2024 se avanzo en la estructuración de 3 proyectos en el marco del programa Cuidando la vida en el territorio con los pueblos étnicos y campesinos.   con enfoque para población NARP. "/>
  </r>
  <r>
    <s v="Garantizar el derecho a la igualdad y equidad para toda la población colombiana, especialmente para los sujetos de especial protección constitucional."/>
    <s v="Dirección para la igualdad y la equidad de comunidades negras, afrodescendientes, Raizales y Palenqueras"/>
    <x v="7"/>
    <s v="Gestión para la atención de pueblos Étnicos y Campesinos"/>
    <s v="Reconociendo saberes en la diferencia _x000a_   "/>
    <s v="Acompañamiento para el restablecimiento de derechos   "/>
    <s v="Co-crear el Plan Integral de acciones afirmativas diseñado para las mujeres Negras Afrodescendientes, Raizales y Palenqueras en toda su diversidad de las zonas rurales y urbanas y la cordinación de su implentación."/>
    <s v="Plan Integral de acciones afirmativas diseñado para las mujeres  Negras Afrodescendientes, Raizales y Palenqueras en toda su diversidad de las zonas rurales y urbanas y la cordinación de su implentación Co-creado"/>
    <s v="Plan Integral de acciones afirmativas diseñado para las mujeres Negras Afrodescendientes, Raizales y Palenqueras en toda su diversidad de las zonas rurales y urbanas y la cordinación de su implentación Co-creado"/>
    <n v="1"/>
    <s v="Número"/>
    <n v="0"/>
    <n v="0"/>
    <n v="1"/>
    <n v="0"/>
    <s v="La realización de esta actividad esta comtemplada para el último trimestre de 2024."/>
  </r>
  <r>
    <s v="Garantizar el derecho a la igualdad y equidad para toda la población colombiana, especialmente para los sujetos de especial protección constitucional."/>
    <s v="Dirección para la igualdad y la equidad del pueblo Rrom"/>
    <x v="7"/>
    <s v="Gestión para la atención de pueblos Étnicos y Campesinos"/>
    <s v="Reconociendo saberes en la diferencia _x000a_   "/>
    <s v="Acompañamiento para el restablecimiento de derechos   "/>
    <s v="Co-crear el Plan Integral de acciones afirmativas para las mujeres Rrom desde su enfoque diferencial étnico."/>
    <s v="Plan Integral de acciones afirmativas para las mujeres Rrom desde su enfoque diferencial étnico co-creado"/>
    <s v="Plan Integral de acciones afirmativas para las mujeres Rrom desde su enfoque diferencial étnico co-creado"/>
    <n v="1"/>
    <s v="Número"/>
    <n v="0"/>
    <n v="0"/>
    <n v="1"/>
    <n v="0"/>
    <s v="La realización de esta actividad esta comtemplada para el último trimestre de 2024."/>
  </r>
  <r>
    <s v="Garantizar el derecho a la igualdad y equidad para toda la población colombiana, especialmente para los sujetos de especial protección constitucional."/>
    <s v="Dirección para la Garantía de los Derechos de la Población LGBTIQ+ "/>
    <x v="8"/>
    <s v="Gestión para la atención de personas con discapacidad, diversas y LGBTIQ+ "/>
    <s v="Diversidades en Dignidad"/>
    <s v="Condiciones para la Realización Digna de la Vida para facilitar decisiones libres de discriminación "/>
    <s v="Prestar servicios para prevenir y atender las violencias contra la población LGBTIQ+, así como acciones dirigidas a la garantía de sus derechos."/>
    <s v="Personas que acceden a los servicios de orientación brindados por la Dirección para la Garantía de los Derechos de la Población LGBTIQ+."/>
    <s v="Sumatoria de personas que acceden a los servicios de orientación brindados por la Dirección para la Garantía de los Derechos de la Población LGBTIQ+."/>
    <n v="900"/>
    <s v="Número"/>
    <n v="0"/>
    <n v="100"/>
    <n v="800"/>
    <n v="0"/>
    <s v="Durante el primer y segundo trimestre se adelantó la planeación de las estrategias, consolidadas en el proyecto de inversión, para el desembolso de los recursos que posibilitarán la implementación. En este sentido, se desarrollan las estrategias de apoyo a iniciativas productivas, atención de violencias, trasnformación cultural y acceso a servicios sociales. Para ello se adelanta el decreto que crea el mecanismo articulador de prevención y atención de violencias por prejuicio el cual se encuentra en presidencia para revisión juridica y posterior firma. Así mismo, se adelantan alianzas para los convenios que materializarán las estrategias en materia de atención y prevención de violencias, así como las de acceso a servicios sociales que aporten a la garantía de los derechos de las personas LGBTIQ+"/>
  </r>
  <r>
    <s v="Erradicar las desigualdades e inequidades territoriales mediante la garantía de los derechos, para vivir dignamente."/>
    <s v="Dirección para la Población Migrante"/>
    <x v="9"/>
    <s v="Gestión para la atención de poblaciones y territorios Excluidos y Marginados"/>
    <s v="Migración y retorno para la superación de brechas"/>
    <n v="0"/>
    <s v="Operar los centros de atención para la población migrante en tránsito y/o permanencia "/>
    <s v="Centros de Atención para la población migrante en tránsito y/o permanencia en operación"/>
    <s v="Número de Centros de Atención para población migrante en operación"/>
    <n v="12"/>
    <s v="Número"/>
    <n v="0"/>
    <n v="0"/>
    <n v="0"/>
    <n v="0"/>
    <s v="Se han dado avances  para recibir los Centros de Atención Integrate por parte de la cooperación internacional en 9 ciudades, en total 11 centros, los cuales están enfocados en atender a la población migrante con vocación de permanencia, así como al migrante retornado. Los avances se reflejan en el proceso de contratación de operador de servicios de personal, servicio de vigilancia y aseo y cafetería, Los cuales son fundamentales para iniciar la operación por parte de la Dirección para la Población Migrante._x000a__x000a_Actividades desarrolladas para la atención humanitaria cerca del Darién, ya se tiene un predio en Necoclí para un Centro de Atención Humanitaria, se está coordinando el PIAAD, también se busca predio en Turbo y en Acandí para establecer Puntos de Orientación enfocados a población migrante en tránsito._x000a_Actividades desarrolladas para establecer Centro de Atención Fronterizo en Cúcuta, Norte de Santander, y se estan realizando acercamientos con el departamento de Arauca para establecer un Centro de Atención Fronterizo._x000a_Se están adelantando gestiones para lograr la contratación de dos puntos en rutas de migrantes en tránsito identificadas, las cuales son en el Páramo de Berlín (Tona-Santander) y Patios (Norte de Santander), allí brindarles a la población migrante en tránsito asistencia, orientación, apoyo, refugio temporal, alimentación, hidratación, salud primaria, sensibilización, entre otras actividades."/>
  </r>
  <r>
    <s v="Erradicar las desigualdades e inequidades territoriales mediante la garantía de los derechos, para vivir dignamente."/>
    <s v="Dirección para personas en situación de calle"/>
    <x v="9"/>
    <s v="Gestión para la atención de poblaciones y territorios Excluidos y Marginados"/>
    <s v="Construyendo Dignidad Habitantes de Calle"/>
    <s v="Condiciones para la realización de una vida digna"/>
    <s v="Atender las necesidades primarias de Personas en Situación de Calle"/>
    <s v="Número de atenciones básicas para personas en situación de calle"/>
    <s v="Sumatoria de atenciones Basicas a Personas en Situación de Calle "/>
    <n v="500"/>
    <s v="Número"/>
    <n v="0"/>
    <n v="0"/>
    <n v="0"/>
    <n v="0"/>
    <s v="Se gestiona durante el primer semestre la línea de base poblacional y la priorización de inversión. Asi mismo, se gestiona la viabilidad del proyecto y el proceso precontractual de unidades móviles"/>
  </r>
  <r>
    <s v="Erradicar las desigualdades e inequidades territoriales mediante la garantía de los derechos, para vivir dignamente."/>
    <s v="Dirección para la superación de la Pobreza"/>
    <x v="9"/>
    <s v="Gestión para la atención de poblaciones y territorios Excluidos y Marginados"/>
    <s v="Hambre Cero"/>
    <s v=" Iniciativas Productivas"/>
    <s v="Realizar entregas de provisión de alimentos a familias ubicadas en territorios excluidos"/>
    <s v="Número de hogares que reciben  provisión de alimentos"/>
    <s v="Sumatoria de de hogares que reciben provisión de alimentos mensualmente"/>
    <n v="50000"/>
    <s v="Número"/>
    <n v="0"/>
    <n v="0"/>
    <n v="0"/>
    <n v="0"/>
    <s v="De enro a junio no se presenta avance en esta actividad"/>
  </r>
  <r>
    <s v="Erradicar las desigualdades e inequidades territoriales mediante la garantía de los derechos, para vivir dignamente."/>
    <s v="Dirección para la superación de la Pobreza"/>
    <x v="9"/>
    <s v="Gestión para la atención de poblaciones y territorios Excluidos y Marginados"/>
    <s v="Economía popular para la superación de la pobreza"/>
    <s v="Infraestructura para Cerrar Brechas"/>
    <s v="Elaborar estudios y diseños para los  la construcción y/o mejoramiento de plantas de transformación proyectos productivos"/>
    <s v="Número de estudios y diseños contratados para la construcción y/o mejoramiento de plantas de transformación"/>
    <s v="Sumatoria de estudios y diseños contratados para la construcción y/o mejoramiento de plantas de transformación"/>
    <n v="4"/>
    <s v="Número"/>
    <n v="0"/>
    <n v="0"/>
    <n v="0"/>
    <n v="0"/>
    <s v="Los avances que se presentaron durante el primer y segundo trimestre consistieron en la conformación del equipo, en la revisión de los compromisos y en la articulación con las entidades territoriales correspondientes. "/>
  </r>
  <r>
    <s v="Erradicar las desigualdades e inequidades territoriales mediante la garantía de los derechos, para vivir dignamente."/>
    <s v="Dirección para el acceso igualitario al agua en territorios marginados y excluidos"/>
    <x v="9"/>
    <s v="Gestión para la atención de poblaciones y territorios Excluidos y Marginados"/>
    <s v="Agua es Vida"/>
    <n v="0"/>
    <s v="Elaborar, ajustar y/o actualizar estudios y diseños de proyectos de infraestructura convencional de agua y saneamiento"/>
    <s v="Proyectos de infraestructura convencional de agua y saneamiento con estudios y diseños estructurados y/o actualizados"/>
    <s v="Sumatoria de proyectos de infraestructura convencional de agua y saneamiento con estudios y diseños estructurados y/o actualizados"/>
    <n v="15"/>
    <s v="Número"/>
    <n v="0"/>
    <n v="0"/>
    <n v="0"/>
    <n v="0"/>
    <s v="En el segundo trimestre se avanzó en las siguientes solicitudes de contratación:  _x000a_1) Elaboración de estudios y diseños de siete (7) proyectos de acueducto en seis (6) municipios de los departamentos de Cauca, Choco y Nariño _x000a_2) Actualización de los estudios y diseños de ingeniería y construcción de 8 sistemas de acueducto para 5 municipios en los departamentos del Cauca, Nariño, Choco y Cordoba.  _x000a_3) Ajustar los estudios y diseños de ingeniería y ejecutar la construcción de un  sistema de acueducto de las veredas del consejo comunitario de La Toma: La Toma, Yolombó, Dos Aguas, Gelima, El Hato, Santa Marta, Barrio El Diamante y El Porvenir del Municipio de Suarez; y Las Veredas Brisas Del Lago, La Estación, El Danubio y Los Cafés del municipio de Morales, departamento del Cauca. Bajo modalidad llave en mano._x000a_En total se realizaron solicitudes de elaboración, ajuste y/o actualización para 16 proyectos de agua."/>
  </r>
  <r>
    <s v="Erradicar las desigualdades e inequidades territoriales mediante la garantía de los derechos, para vivir dignamente."/>
    <s v="Dirección para el acceso igualitario al agua en territorios marginados y excluidos"/>
    <x v="9"/>
    <s v="Gestión para la atención de poblaciones y territorios Excluidos y Marginados"/>
    <s v="Agua es Vida"/>
    <s v="Infraestructura para Cerrar Brechas"/>
    <s v="Construir y poner en marcha de sistemas no convencionales de agua y saneamiento"/>
    <s v="Sistemas de abastecimiento de agua y saneamiento no convencionales construidos "/>
    <s v="Sumatoria de sistemas de abastecimiento de agua y saneamiento no convencionales construidos "/>
    <n v="50"/>
    <s v="Número"/>
    <n v="0"/>
    <n v="0"/>
    <n v="0"/>
    <n v="0"/>
    <s v="Se aprobó el proyecto &quot;202400000000056 - Implementación de soluciones no convencionales para el acceso al agua y al saneamiento en territorios marginados y excluidos a nivel Nacional &quot; _x000a__x000a_Se estructuró un plan de trabajo para avanzar en la identificación de las comunidades (resguardo, consejo comunitario, vereda o corregimiento) que será beneficiadas en cada municipio priorizado. "/>
  </r>
  <r>
    <s v="Erradicar las desigualdades e inequidades territoriales mediante la garantía de los derechos, para vivir dignamente."/>
    <s v="Dirección para Personas Mayores"/>
    <x v="9"/>
    <s v="Gestión para la atención de poblaciones y territorios Excluidos y Marginados"/>
    <s v="Construyendo Dignidad Personas Mayores"/>
    <n v="0"/>
    <s v="Vincular a las Personas Mayores en espacios para el desarrrollo de actividades encaminadas a el fortalecimiento de capacidades, la autonomía y reconocimiento sus saberes. "/>
    <s v="Personas mayores que participan en actividades de autonomía, fortalecimiento de capacidades y reconocimiento de saberes"/>
    <s v=" Sumatoria de personas mayores que participan en actividades de autonomía, fortalecimiento de capacidades y reconocimiento de saberes"/>
    <n v="382"/>
    <s v="Número"/>
    <n v="0"/>
    <n v="0"/>
    <n v="0"/>
    <n v="0"/>
    <s v="El 26 de junio de 2024 fue emitido el programa &quot;Reconocimiento y dignidad par ala vida plena de las personas mayores&quot;. A partir de este se avanzó con la estructuración de los proyectos que permitirán la implementación de cada una de las líneas estratégicas, proyecto que a la fecha están en fase previa a comenzar la ejecución. "/>
  </r>
  <r>
    <s v="Erradicar las desigualdades e inequidades territoriales mediante la garantía de los derechos, para vivir dignamente."/>
    <s v="Dirección para Personas Mayores"/>
    <x v="9"/>
    <s v="Gestión para la atención de poblaciones y territorios Excluidos y Marginados"/>
    <s v="Construyendo Dignidad Personas Mayores"/>
    <s v="Espacios para la Juntanza"/>
    <s v="Desarrollar jornadas en los territorios para el fortalecimiento de los entornos protectores de las personas mayores."/>
    <s v="Jornadas realizadas en los territorios para el fortalecimiento de los entornos protectores de las personas mayores."/>
    <s v="Sumatoria de jornadas realizadas en los territorios s para el fortalecimiento de los entornos protectores de las personas mayores."/>
    <n v="19"/>
    <s v="Número"/>
    <n v="0"/>
    <n v="0"/>
    <n v="0"/>
    <n v="0"/>
    <s v="Se recibio el acta de entrega por parte del Ministerio de salud, la cual esta en revision._x000a__x000a_El 26 de junio de 2024 fue emitido el programa &quot;Reconocimiento y dignidad par ala vida plena de las personas mayores&quot;. A partir de este se avanzó con la estructuración de los proyectos que permitirán la implementación de cada una de las líneas estratégicas, proyecto que a la fecha están en fase previa a comenzar la ejecución. "/>
  </r>
  <r>
    <s v="Erradicar las desigualdades e inequidades territoriales mediante la garantía de los derechos, para vivir dignamente."/>
    <s v="Dirección de Cuidado"/>
    <x v="9"/>
    <s v="Gestión para la atención de poblaciones y territorios Excluidos y Marginados"/>
    <s v="Sistema Nacional de Cuidado"/>
    <s v="Ecosistema Institucional del Sector Igualdad y Equidad "/>
    <s v="Diseñar e implementar las estrategias de fortalecimiento político y cambio cultural para personas cuidadoras"/>
    <s v="Número de personas vinculadas a las estrategias de fortalecimiento político y cambio cultural"/>
    <s v="Sumatoria de personas vinculadas a las estrategias de fortalecimiento político y cambio cultural"/>
    <n v="7200"/>
    <s v="Número"/>
    <n v="0"/>
    <n v="0"/>
    <n v="0"/>
    <n v="0"/>
    <s v="En lo corrido de la vigencia 2024, se apoyó la estruturación de los documentos del convenio con el PNUD, con base en los formatos y procedimientos del aliado (Prodoc, Acuerdo de financiación y Carta de acuerdo). A la fecha el proceso se encuentra en etapas de legalización y para iniciar la implimentación de los objetivos del convenio orientados a: 1. Desarrollo de acciones conjuntas para el diseño y pilotaje de la estrategia de cambio cultural del Programa Nacional de Cuidado, y 2. Desarrollo de acciones conjuntas para el diseño y pilotaje de la escuela de fortalecimiento político para personas cuidadoras del Programa Nacional de Cuidado. "/>
  </r>
  <r>
    <s v="Garantizar el derecho a la igualdad y equidad para toda la población colombiana, especialmente para los sujetos de especial protección constitucional."/>
    <s v="Dirección de Jóvenes en Paz"/>
    <x v="10"/>
    <s v="Gestión para la atención a las Juventudes "/>
    <s v="_Jóvenes en Paz "/>
    <s v="Reconocimiento y Transmisión de Saberes para mantener la diversidad cultural "/>
    <s v="Atender a juventudes  traves de una ruta de atención integral con acompañamiento pedagogico, psicosocial y  trabajo comunitario "/>
    <s v="Jóvenes atendidos a traves de la ruta de atención integral con acompañamiento pedagogico, psicosocial y  trabajo comunitario "/>
    <s v="Sumatoria de Jóvenes atendidos a traves de la ruta de atención integral con acompañamiento pedagogico, psicosocial y  trabajo comunitario "/>
    <n v="35000"/>
    <s v="Número"/>
    <n v="9000"/>
    <n v="0"/>
    <n v="40000"/>
    <n v="0"/>
    <s v="El Ministerio de Igualdad y Equidad, el Fondo de Programas Especiales para la Paz de la Presidencia de la República (FondoPaz), la Oficina del Alto Comisionado para la Paz (OACP) y el Programa de Naciones Unidas para el Desarrollo (PNUD), ejecutan desde febrero un convenio marco, para la ejecución de la primera cohorte del Programa Jóvenes en Paz.  Se avanzó con jóvenes de Quibdó, Buenaventura, Puerto Tejada, Guachené, Medellín y Bogotá, en la implementación de la fase de permanencia que implica adelantar actividades de los siguientes componentes. Educación: Pedagogías para la vida y la paz. Corresponsabilidad: compromiso de trabajo comunitario del joven beneficiario con su comunidad. Atención integral en salud, énfasis en salud mental: acciones colectivas en procesos de información, educación y comunicación para la convivencia, el cuidado de la salud mental y el consumo de sustancias psicoactivas. Emprendimiento, asociatividad y empleabilidad: desarrollo de la actividad emprendedora y asociativa solidaria en el territorio. De los 2.665 jóvenes vinculados en la fase de permanencia del programa, se realizó segundo pago de transferencias monetarias condicionadas a 1.143 jóvenes, según porcentaje de participación en las actividades del programa. "/>
  </r>
  <r>
    <s v="Garantizar el derecho a la igualdad y equidad para toda la población colombiana, especialmente para los sujetos de especial protección constitucional."/>
    <s v="Direccion de Barrismo Social"/>
    <x v="10"/>
    <s v="Gestión para la atención a las Juventudes"/>
    <s v="_Aguante popular por la vida"/>
    <s v="Cambios culturales para la erradicación de todas las formas de discriminación"/>
    <s v="Fortalecer  organizaciones de barras populares y organizaciones fuboleras a partir de acompañamiento a la ejecución de iniciativas de transformación social promovidas desde el barrismo social"/>
    <s v="Organizaciones barristas y futboleras vinculadas al programa Aguante popular por la Vida"/>
    <s v="Sumatoria de organizaciones barristas y futboleras impactadas por el programa Aguante popular por la vida"/>
    <n v="140"/>
    <s v="Número"/>
    <n v="0"/>
    <n v="0"/>
    <n v="140"/>
    <n v="0"/>
    <s v="Fomulación del programa 'Aguante popular por la Vida', en el que se definieron dos componentes de intervención _x000a_1. Componente de fortalecimiento de culturas vivas comunitarias y futboleras_x000a_2. Componente de transformación cultural para la vida. Que tienen como fin Fortalecer los procesos populares sociales barristas para mejorar las condiciones de vida de las juventudes barristas y sus familias._x000a_Una vez aprobado el programa se dio paso a la estructuración del convenio con la Universidad Pedagógica Nacional el cual busca fortalecer 40 barras a traves de procesos de formación, formalización y formulación y ejecución de proyectos."/>
  </r>
  <r>
    <s v="Garantizar el derecho a la igualdad y equidad para toda la población colombiana, especialmente para los sujetos de especial protección constitucional."/>
    <s v="Dirección para el Goce Efectivo de Derechos y el Fomento de Oportunidades para las Juventudes."/>
    <x v="10"/>
    <s v="Componente: fortalecimiento de habilidades y capacidades para el manejo psicosocialy psicoemocional."/>
    <s v="Juventudes Tejiendo Bienestar "/>
    <s v="Abordaje Psicosocial y Psicoespiritual "/>
    <s v="Facilitar espacios para el fortalecimiento de capacidades y habilidades para el manejo emocional y psicosocila. "/>
    <s v="Número de circulos de cuidado y orientación psicosocial para jóvenes realizados. "/>
    <s v="Sumatoria circulos de cuidado y orientación psicosocial para jóvenes realizados."/>
    <n v="60"/>
    <s v="Número"/>
    <n v="0"/>
    <n v="0"/>
    <n v="60"/>
    <n v="1"/>
    <s v="Durante el primer semestre, se realizó el primer encuentro virtual con la Red Tejiendo Bien-estar para las Juventudes para presetantar el programa y sus componentes, se dio continuidad al mapeo de organizaciones sociales y colectivos juveniles en la Guajira con el fin de articular esfuerzos para gestar espacios de acompañamineto psicosocial juvenil, se establecieron 60 circulos de cuidado y orientación juvenil -CUÉNTAME- en 8 departamentos priorizados (Amazonía: 5, Guajira: 4, Antioquia: 11, Valle del Cauca: 14, Choco: 5, Cauca: 12, Risaralda: 5 y Cundinmarca: 13), estos circulos se realizarán con organizaciones sociales entes territoriales y los Centros de Responsabilidad Penal Juvenil durante el segundo semestre del 2024."/>
  </r>
  <r>
    <s v="Garantizar el derecho a la igualdad y equidad para toda la población colombiana, especialmente para los sujetos de especial protección constitucional."/>
    <s v="Dirección para el Goce Efectivo de Derechos y el Fomento de Oportunidades para las Juventudes."/>
    <x v="10"/>
    <s v="Componente: participación y juntanza. _x000a_"/>
    <s v="Oportunidades para la vida de las juventudes"/>
    <s v="Condiciones para la Realización Digna de la Vida "/>
    <s v="Facilitar espacios para que las juventudes fortalezcan sus procesos y prácticas organizativas."/>
    <s v="Espacios del subsistema de participación juvenil establecidos por la ley 1622 de 2013 habilitados para el desarrollo  por las juventudes de manera autónoma"/>
    <s v="Porcentaje de espacios del subsistema de participación juvenil habilitados para el desarrollo autónomo de las juventudes._x000a_Hito 1: Desarrollo de una sesión del Consejo Nacional de Juventud 30%._x000a_Hito 2: Desarrollo de una sesión de la Plataforma Nacional de Juventudes 30%. _x000a_Hito 3: Asamblea Nacional de Juventudes 40%."/>
    <n v="100"/>
    <s v="Porcentaje"/>
    <n v="60"/>
    <n v="10"/>
    <n v="30"/>
    <n v="3"/>
    <s v="Durante el primer semestre, se hizo una sesión conjunta entre el Presidente de la República y la Vicepresidenta de la República con el Consejo Nacional de Juventudes, se realizó la sesión ordinaria con la Plataforma Nacional de Juventudes el 16 de mayo, se desarrolló una sesión ordinaria del Consejo Nacional de Juventudes el 17 de mayo y se han realizado multiples espacios de articulación con el Subsistema con el fin de construir de manera conjunta todo lo relacionado en temas logisticos, metodologicos y de comunicaciones concernientes a la Asamblea Nacional de Juventudes. "/>
  </r>
  <r>
    <s v="Garantizar el derecho a la igualdad y equidad para toda la población colombiana, especialmente para los sujetos de especial protección constitucional."/>
    <s v="Dirección para el Goce Efectivo de Derechos y el Fomento de Oportunidades para las Juventudes."/>
    <x v="10"/>
    <s v="Componente: Fortalecimiento de capacidades productivas"/>
    <s v="Jovenes Guardianes de la naturaleza"/>
    <s v="Iniciativas Económicas y Productivas  "/>
    <s v="Fortalecer y promover la creación de proyectos productivos de organizaciones solidarias para el cierre de brechas y la promocion del cuidado del medio ambiente a traves de activos."/>
    <s v="Número de organizaciones juveniles de recicladores de oficio del Norte del Cauca formalizadas."/>
    <s v="Sumatoria de de organizaciones juveniles de recicladores de oficio formalizadas."/>
    <n v="13"/>
    <s v="Número"/>
    <n v="0"/>
    <n v="0"/>
    <n v="13"/>
    <n v="1"/>
    <s v="Durante el primer semestre, se adelantaron mesas trabajo con entidades territoriales para establecer articulaciones en el marco de la implementación del programa, se realizaron gestiones internas correspondientes a la viabilidad técnica, juridica y financiera para dar inicio precontractual del programa, se hizo un circulo de acompañamiento técnico, proceso de formación en creación de empresas, economia circular y elaboración de proyectos empresariales en la participaron jovenes que constituirán las organizaciones de recicladores de oficio y por último acompañamos el proceso de formación y certificación en el tema asociatividad. "/>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1"/>
    <s v="Gestión de control Interno Disciplinario"/>
    <n v="0"/>
    <s v="Gobernanza Interna para coordinar el cumplimiento de la misión del Ministerio."/>
    <s v="Implementar una estrategía de socializacion del canal oficial de comunicación para el trámite a quejas disciplinarias"/>
    <s v="Estrategia de socializacion del canal oficial de comunicaicón para el trámite a quejas disciplinarias"/>
    <s v="Porcentaje de avance del a implementación de la estrategía de socialización del canal oficial._x000a_Hito 1: Creación del canal oficial para la recepción y trámite de quejas. 50%_x000a_Hito 2: Levantar inventario de quejas. 50%"/>
    <n v="100"/>
    <s v="Porcentaje"/>
    <n v="0"/>
    <n v="0"/>
    <n v="100"/>
    <n v="0"/>
    <s v="De enero a junio no se presentaron avances en el indicador"/>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2"/>
    <s v="Gestión Contractual"/>
    <n v="0"/>
    <s v="Gobernanza Interna para coordinar el cumplimiento de la misión del Ministerio."/>
    <s v="Adjudicar contratos y/o convenios dentro del tiempo estipulado"/>
    <s v="Contratos y/o convenioas adjudicados en la etapa precontractual dentro del plazo previsto"/>
    <s v="Sumatoria de contratos y/o convenioas adjudicados en la etapa precontractual dentro del plazo previsto"/>
    <n v="0"/>
    <s v="Número"/>
    <n v="0"/>
    <n v="0"/>
    <n v="0"/>
    <n v="0"/>
    <n v="0"/>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3"/>
    <s v="Gestión documental"/>
    <n v="0"/>
    <s v="Gobernanza Interna para coordinar el cumplimiento de la misión del Ministerio."/>
    <s v="Implementar el plan institucional de Archivos de la entidad PINAR"/>
    <s v="Plan institucional de Archivos de la entidad PINAR Implementado"/>
    <s v="(Número de actividades del PINAR realizadas / Total de actividades proyectadas para la implementación del PINAR)*100"/>
    <n v="100"/>
    <s v="Porcentaje"/>
    <n v="0"/>
    <n v="20"/>
    <n v="100"/>
    <n v="0"/>
    <n v="0"/>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3"/>
    <s v="Gestión financiera"/>
    <n v="0"/>
    <s v="Gobernanza Interna para coordinar el cumplimiento de la misión del Ministerio."/>
    <s v="Realizar el seguimiento al Plan Anual de Caja (PAC)"/>
    <s v="Seguimientos realizados al plan Anual de Caja"/>
    <s v="Seguimientos realizados al plan Anual de Caja"/>
    <n v="12"/>
    <s v="Número"/>
    <n v="6"/>
    <n v="9"/>
    <n v="12"/>
    <n v="0"/>
    <n v="0"/>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n v="0"/>
    <x v="14"/>
    <n v="0"/>
    <n v="0"/>
    <s v="Gobernanza Interna para coordinar el cumplimiento de la misión del Ministerio."/>
    <s v="Ejecutar el Plan Anual de Adquisiciones en el Ministerio de la Igualdad"/>
    <s v="Plan Anual de Adquisiciones ejecutado."/>
    <s v="(Recursos ejecutados/Recursos programados)*100"/>
    <n v="100"/>
    <s v="Porcentaje"/>
    <n v="100"/>
    <n v="100"/>
    <n v="100"/>
    <n v="0"/>
    <s v="La medicion del presente indicador inicia a partir del tercer trimestre"/>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5"/>
    <s v="Gestión de cooperación internacional"/>
    <s v="N/A"/>
    <s v="Ecosistema Institucional "/>
    <s v="Suscribir acuerdos de cooperación internacional y/o alianzas estratégicas para el impulso de las acciones priorizadas por el Ministerio "/>
    <s v="Acuerdos suscritos de cooperación internacional "/>
    <s v="Número de acuerdos suscritos de cooperación internacional "/>
    <n v="3"/>
    <s v="Número"/>
    <n v="1"/>
    <n v="1"/>
    <n v="1"/>
    <n v="1"/>
    <s v="el 17 de abril se suscribió un convenio de cooperación internacional con el Organismo Iberoamericano para la Juventud"/>
  </r>
  <r>
    <s v="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
    <s v="No aplica"/>
    <x v="15"/>
    <s v="Gestión de cooperación internacional"/>
    <s v="N/A"/>
    <s v="Ecosistema Institucional "/>
    <s v="Participar en espacios estratégicos internacionales de interés para el Ministerio "/>
    <s v="(Número de espacios internacionales en los que participa el MIE / Número de espacios en los que se invita al Ministerio y aprobados para participación)*100"/>
    <s v="Número de espacios internacionales en los que participa el MIE / Número de espacios en los que se invita al Ministerio y aprobados para participación"/>
    <n v="1"/>
    <s v="Porcentaje"/>
    <n v="0"/>
    <n v="0"/>
    <n v="0"/>
    <n v="1"/>
    <s v="De enero a Junio se ha particiapado en _x000a_1. Participación en El 68o período de sesiones de la Comisión de la Condición Jurídica y Social de la Mujer (CSW68) - Viceministerio de Mujeres _x000a__x000a_2. Participación en el Foro de la Juventud del ECOSOC 2024 de las Naciones Unidas: &quot;Jóvenes dando forma a soluciones sostenibles e innovadoras: Reforzar la Agenda 2030 y erradicar la pobreza en tiempos de crisis” 16, 17 y 18 de abril de 2024"/>
  </r>
  <r>
    <s v="Garantizar el derecho a la igualdad y equidad para toda la población colombiana, especialmente para los sujetos de especial protección constitucional."/>
    <s v="Dirección para la Garantía de los Derechos de las Personas con Discapacidad"/>
    <x v="8"/>
    <s v="Gestión para la atención de personas con discapacidad, diversas y LGBTIQ+ "/>
    <s v="Tejiendo comunidad para personas con discapacidad"/>
    <s v="Condiciones para la Realización Digna de la Vida para facilitar decisiones libres de discriminación "/>
    <s v="Formular el Plan Nacional de Accesibilidad para personas con discapacidad"/>
    <s v="Avance en la formulación del Plan Nacional de Accesibilidad para personas con discapacidad"/>
    <s v="Porcentaje de avance en la formulación del Plan Nacional de Accesibilidad_x000a_Hito 1: Recopilación y revisión de las recomendaciones de la ONU a Colombia sobre accesibilidad y los avances previos de la Mesa Nacional de Accesibilidad = 5%._x000a_Hito 2: Alianza con el BID para la contratación de dos (2) consultores que apoyaran técnicamente el diseño del Plan Nacional de Accesibilidad = 10%._x000a_Hito 3: Elaboración de los documentos del Plan Nacional de Accesibilidad y el acto administrativo de adopción, en versiones borrador = 30%._x000a_Hito 4: Mesas de trabajo con los sectores de la administración nacional para socializar el compromiso conjunto en el diseño del Plan Nacional de Accesibilidad y el acto administrativo de adopción = 20%._x000a_Hito 5: Ajuste y presentación de los documentos finales del Plan Nacional de Accesibilidad y el acto administrativo de adopción = 35%."/>
    <n v="100"/>
    <s v="Porcentaje"/>
    <n v="0"/>
    <n v="0"/>
    <n v="0"/>
    <n v="35"/>
    <s v="El avance presentado es del 30%, en cumplimiento de los siguientes hitos: _x000a_Hito 1: Con el nombramiento del Director para la garantia de las personas con discapacidad, se realizó la   recopilación y revisión de las recomendaciones de la ONU a Colombia sobre accesibilidad y los avances. Avance porcentual del hito 5%. _x000a_Por otra parte, durante el transcurso de la vigencia 2024, la Dirección para la garantía de los derechos de las personas con discapacidad realizó la alianza con el BID, dando cumplimiento al Hito 2, consultores que apoyan técnicamente en el diseño del Plan Nacional de Accesibilidad. Avance porcentual del hito 10%._x000a_Por último, en cuanto al avance del Hito 3: a la fecha entre la Dirección y la consultoria ha venido en la elaborando del documento del Plan Nacional de Accesibilidad y del acto administrativo de adopción, en su primer versión borrador, llegando así a un avance porcentual del 15%._x000a_"/>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A3769DC-8277-4A3F-9D31-FF3B05E7CB93}"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A20" firstHeaderRow="1" firstDataRow="1" firstDataCol="1"/>
  <pivotFields count="16">
    <pivotField showAll="0"/>
    <pivotField showAll="0"/>
    <pivotField axis="axisRow" showAll="0">
      <items count="17">
        <item x="0"/>
        <item x="15"/>
        <item x="11"/>
        <item x="4"/>
        <item x="5"/>
        <item x="3"/>
        <item x="1"/>
        <item x="2"/>
        <item x="14"/>
        <item x="13"/>
        <item x="12"/>
        <item x="10"/>
        <item x="8"/>
        <item x="6"/>
        <item x="7"/>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7">
    <i>
      <x/>
    </i>
    <i>
      <x v="1"/>
    </i>
    <i>
      <x v="2"/>
    </i>
    <i>
      <x v="3"/>
    </i>
    <i>
      <x v="4"/>
    </i>
    <i>
      <x v="5"/>
    </i>
    <i>
      <x v="6"/>
    </i>
    <i>
      <x v="7"/>
    </i>
    <i>
      <x v="8"/>
    </i>
    <i>
      <x v="9"/>
    </i>
    <i>
      <x v="10"/>
    </i>
    <i>
      <x v="11"/>
    </i>
    <i>
      <x v="12"/>
    </i>
    <i>
      <x v="13"/>
    </i>
    <i>
      <x v="14"/>
    </i>
    <i>
      <x v="15"/>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FAF3-3EC4-4B3D-8219-727A6C009383}">
  <dimension ref="A3:A20"/>
  <sheetViews>
    <sheetView workbookViewId="0">
      <selection activeCell="A4" sqref="A4:A19"/>
    </sheetView>
  </sheetViews>
  <sheetFormatPr baseColWidth="10" defaultColWidth="11.42578125" defaultRowHeight="15" x14ac:dyDescent="0.25"/>
  <cols>
    <col min="1" max="1" width="80" bestFit="1" customWidth="1"/>
  </cols>
  <sheetData>
    <row r="3" spans="1:1" x14ac:dyDescent="0.25">
      <c r="A3" s="7" t="s">
        <v>0</v>
      </c>
    </row>
    <row r="4" spans="1:1" x14ac:dyDescent="0.25">
      <c r="A4" s="8" t="s">
        <v>1</v>
      </c>
    </row>
    <row r="5" spans="1:1" x14ac:dyDescent="0.25">
      <c r="A5" s="8" t="s">
        <v>2</v>
      </c>
    </row>
    <row r="6" spans="1:1" x14ac:dyDescent="0.25">
      <c r="A6" s="8" t="s">
        <v>3</v>
      </c>
    </row>
    <row r="7" spans="1:1" x14ac:dyDescent="0.25">
      <c r="A7" s="8" t="s">
        <v>4</v>
      </c>
    </row>
    <row r="8" spans="1:1" x14ac:dyDescent="0.25">
      <c r="A8" s="8" t="s">
        <v>5</v>
      </c>
    </row>
    <row r="9" spans="1:1" x14ac:dyDescent="0.25">
      <c r="A9" s="8" t="s">
        <v>6</v>
      </c>
    </row>
    <row r="10" spans="1:1" x14ac:dyDescent="0.25">
      <c r="A10" s="8" t="s">
        <v>7</v>
      </c>
    </row>
    <row r="11" spans="1:1" x14ac:dyDescent="0.25">
      <c r="A11" s="8" t="s">
        <v>8</v>
      </c>
    </row>
    <row r="12" spans="1:1" x14ac:dyDescent="0.25">
      <c r="A12" s="8" t="s">
        <v>9</v>
      </c>
    </row>
    <row r="13" spans="1:1" x14ac:dyDescent="0.25">
      <c r="A13" s="8" t="s">
        <v>10</v>
      </c>
    </row>
    <row r="14" spans="1:1" x14ac:dyDescent="0.25">
      <c r="A14" s="8" t="s">
        <v>11</v>
      </c>
    </row>
    <row r="15" spans="1:1" x14ac:dyDescent="0.25">
      <c r="A15" s="8" t="s">
        <v>12</v>
      </c>
    </row>
    <row r="16" spans="1:1" x14ac:dyDescent="0.25">
      <c r="A16" s="8" t="s">
        <v>13</v>
      </c>
    </row>
    <row r="17" spans="1:1" x14ac:dyDescent="0.25">
      <c r="A17" s="8" t="s">
        <v>14</v>
      </c>
    </row>
    <row r="18" spans="1:1" x14ac:dyDescent="0.25">
      <c r="A18" s="8" t="s">
        <v>15</v>
      </c>
    </row>
    <row r="19" spans="1:1" x14ac:dyDescent="0.25">
      <c r="A19" s="8" t="s">
        <v>16</v>
      </c>
    </row>
    <row r="20" spans="1:1" x14ac:dyDescent="0.25">
      <c r="A20" s="8" t="s">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7B6A-EFAB-42FE-9B97-BFA81FC76B9A}">
  <dimension ref="A1:B18"/>
  <sheetViews>
    <sheetView workbookViewId="0">
      <selection activeCell="A4" sqref="A4"/>
    </sheetView>
  </sheetViews>
  <sheetFormatPr baseColWidth="10" defaultColWidth="11.42578125" defaultRowHeight="15" x14ac:dyDescent="0.25"/>
  <cols>
    <col min="1" max="1" width="80" bestFit="1" customWidth="1"/>
  </cols>
  <sheetData>
    <row r="1" spans="1:2" x14ac:dyDescent="0.25">
      <c r="A1" t="s">
        <v>1</v>
      </c>
    </row>
    <row r="2" spans="1:2" x14ac:dyDescent="0.25">
      <c r="A2" t="s">
        <v>2</v>
      </c>
    </row>
    <row r="3" spans="1:2" x14ac:dyDescent="0.25">
      <c r="A3" t="s">
        <v>3</v>
      </c>
    </row>
    <row r="4" spans="1:2" x14ac:dyDescent="0.25">
      <c r="A4" t="s">
        <v>4</v>
      </c>
    </row>
    <row r="5" spans="1:2" x14ac:dyDescent="0.25">
      <c r="A5" t="s">
        <v>5</v>
      </c>
    </row>
    <row r="6" spans="1:2" x14ac:dyDescent="0.25">
      <c r="A6" t="s">
        <v>6</v>
      </c>
    </row>
    <row r="7" spans="1:2" x14ac:dyDescent="0.25">
      <c r="A7" t="s">
        <v>7</v>
      </c>
    </row>
    <row r="8" spans="1:2" x14ac:dyDescent="0.25">
      <c r="A8" t="s">
        <v>8</v>
      </c>
    </row>
    <row r="9" spans="1:2" x14ac:dyDescent="0.25">
      <c r="A9" t="s">
        <v>9</v>
      </c>
    </row>
    <row r="10" spans="1:2" x14ac:dyDescent="0.25">
      <c r="A10" t="s">
        <v>10</v>
      </c>
    </row>
    <row r="11" spans="1:2" x14ac:dyDescent="0.25">
      <c r="A11" t="s">
        <v>11</v>
      </c>
      <c r="B11" t="s">
        <v>18</v>
      </c>
    </row>
    <row r="12" spans="1:2" x14ac:dyDescent="0.25">
      <c r="A12" t="s">
        <v>12</v>
      </c>
    </row>
    <row r="13" spans="1:2" x14ac:dyDescent="0.25">
      <c r="A13" t="s">
        <v>13</v>
      </c>
    </row>
    <row r="14" spans="1:2" x14ac:dyDescent="0.25">
      <c r="A14" t="s">
        <v>14</v>
      </c>
    </row>
    <row r="15" spans="1:2" x14ac:dyDescent="0.25">
      <c r="A15" t="s">
        <v>15</v>
      </c>
    </row>
    <row r="16" spans="1:2" x14ac:dyDescent="0.25">
      <c r="A16" t="s">
        <v>16</v>
      </c>
    </row>
    <row r="17" spans="1:2" x14ac:dyDescent="0.25">
      <c r="A17" t="s">
        <v>19</v>
      </c>
      <c r="B17" t="s">
        <v>20</v>
      </c>
    </row>
    <row r="18" spans="1:2" x14ac:dyDescent="0.25">
      <c r="A18" t="s">
        <v>21</v>
      </c>
      <c r="B18"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9AD0B-7307-46DA-98D7-DC545BECDCA3}">
  <dimension ref="A1:P65"/>
  <sheetViews>
    <sheetView zoomScale="80" zoomScaleNormal="80" workbookViewId="0">
      <pane xSplit="3" ySplit="1" topLeftCell="I2" activePane="bottomRight" state="frozen"/>
      <selection pane="topRight" activeCell="D1" sqref="D1"/>
      <selection pane="bottomLeft" activeCell="A2" sqref="A2"/>
      <selection pane="bottomRight" activeCell="B6" sqref="B6"/>
    </sheetView>
  </sheetViews>
  <sheetFormatPr baseColWidth="10" defaultColWidth="11.42578125" defaultRowHeight="70.5" customHeight="1" x14ac:dyDescent="0.25"/>
  <cols>
    <col min="1" max="1" width="46.85546875" customWidth="1"/>
    <col min="2" max="2" width="22.5703125" customWidth="1"/>
    <col min="3" max="3" width="20.28515625" customWidth="1"/>
    <col min="4" max="4" width="17.28515625" customWidth="1"/>
    <col min="5" max="5" width="16.140625" customWidth="1"/>
    <col min="6" max="6" width="24.42578125" customWidth="1"/>
    <col min="7" max="8" width="32.85546875" customWidth="1"/>
    <col min="9" max="9" width="60.42578125" customWidth="1"/>
    <col min="11" max="11" width="16" customWidth="1"/>
    <col min="16" max="16" width="105" customWidth="1"/>
  </cols>
  <sheetData>
    <row r="1" spans="1:16" ht="70.5" customHeight="1" x14ac:dyDescent="0.25">
      <c r="A1" s="1" t="s">
        <v>23</v>
      </c>
      <c r="B1" s="1" t="s">
        <v>24</v>
      </c>
      <c r="C1" s="1" t="s">
        <v>25</v>
      </c>
      <c r="D1" s="1" t="s">
        <v>26</v>
      </c>
      <c r="E1" s="1" t="s">
        <v>27</v>
      </c>
      <c r="F1" s="1" t="s">
        <v>28</v>
      </c>
      <c r="G1" s="1" t="s">
        <v>29</v>
      </c>
      <c r="H1" s="1" t="s">
        <v>30</v>
      </c>
      <c r="I1" s="1" t="s">
        <v>31</v>
      </c>
      <c r="J1" s="1" t="s">
        <v>32</v>
      </c>
      <c r="K1" s="1" t="s">
        <v>33</v>
      </c>
      <c r="L1" s="1" t="s">
        <v>34</v>
      </c>
      <c r="M1" s="1" t="s">
        <v>35</v>
      </c>
      <c r="N1" s="1" t="s">
        <v>36</v>
      </c>
      <c r="O1" s="1" t="s">
        <v>37</v>
      </c>
      <c r="P1" s="1" t="s">
        <v>38</v>
      </c>
    </row>
    <row r="2" spans="1:16" ht="70.5" customHeight="1" x14ac:dyDescent="0.25">
      <c r="A2" s="2" t="s">
        <v>39</v>
      </c>
      <c r="B2" s="2" t="s">
        <v>40</v>
      </c>
      <c r="C2" s="2" t="s">
        <v>1</v>
      </c>
      <c r="D2" s="2" t="s">
        <v>41</v>
      </c>
      <c r="E2" s="2" t="s">
        <v>42</v>
      </c>
      <c r="F2" s="2" t="s">
        <v>43</v>
      </c>
      <c r="G2" s="2" t="s">
        <v>44</v>
      </c>
      <c r="H2" s="2" t="s">
        <v>45</v>
      </c>
      <c r="I2" s="2" t="s">
        <v>46</v>
      </c>
      <c r="J2" s="2">
        <v>80</v>
      </c>
      <c r="K2" s="2" t="s">
        <v>47</v>
      </c>
      <c r="L2" s="2">
        <v>80</v>
      </c>
      <c r="M2" s="2">
        <v>80</v>
      </c>
      <c r="N2" s="2">
        <v>80</v>
      </c>
      <c r="O2" s="2">
        <v>52</v>
      </c>
      <c r="P2" s="2" t="s">
        <v>48</v>
      </c>
    </row>
    <row r="3" spans="1:16" ht="70.5" customHeight="1" x14ac:dyDescent="0.25">
      <c r="A3" s="2" t="s">
        <v>39</v>
      </c>
      <c r="B3" s="2" t="s">
        <v>40</v>
      </c>
      <c r="C3" s="2" t="s">
        <v>49</v>
      </c>
      <c r="D3" s="2" t="s">
        <v>50</v>
      </c>
      <c r="E3" s="2" t="s">
        <v>42</v>
      </c>
      <c r="F3" s="2" t="s">
        <v>43</v>
      </c>
      <c r="G3" s="2" t="s">
        <v>51</v>
      </c>
      <c r="H3" s="2" t="s">
        <v>52</v>
      </c>
      <c r="I3" s="2" t="s">
        <v>53</v>
      </c>
      <c r="J3" s="2">
        <v>100</v>
      </c>
      <c r="K3" s="2" t="s">
        <v>47</v>
      </c>
      <c r="L3" s="2">
        <v>0</v>
      </c>
      <c r="M3" s="2">
        <v>0</v>
      </c>
      <c r="N3" s="2">
        <v>0</v>
      </c>
      <c r="O3" s="2">
        <v>0</v>
      </c>
      <c r="P3" s="2">
        <v>0</v>
      </c>
    </row>
    <row r="4" spans="1:16" ht="70.5" customHeight="1" x14ac:dyDescent="0.25">
      <c r="A4" s="2" t="s">
        <v>39</v>
      </c>
      <c r="B4" s="2" t="s">
        <v>40</v>
      </c>
      <c r="C4" s="2" t="s">
        <v>49</v>
      </c>
      <c r="D4" s="2" t="s">
        <v>50</v>
      </c>
      <c r="E4" s="2" t="s">
        <v>42</v>
      </c>
      <c r="F4" s="2" t="s">
        <v>43</v>
      </c>
      <c r="G4" s="2" t="s">
        <v>54</v>
      </c>
      <c r="H4" s="2" t="s">
        <v>55</v>
      </c>
      <c r="I4" s="2" t="s">
        <v>56</v>
      </c>
      <c r="J4" s="2">
        <v>80</v>
      </c>
      <c r="K4" s="2" t="s">
        <v>47</v>
      </c>
      <c r="L4" s="2">
        <v>0</v>
      </c>
      <c r="M4" s="2">
        <v>0</v>
      </c>
      <c r="N4" s="2">
        <v>0</v>
      </c>
      <c r="O4" s="2">
        <v>0</v>
      </c>
      <c r="P4" s="2">
        <v>0</v>
      </c>
    </row>
    <row r="5" spans="1:16" ht="70.5" customHeight="1" x14ac:dyDescent="0.25">
      <c r="A5" s="2" t="s">
        <v>39</v>
      </c>
      <c r="B5" s="2" t="s">
        <v>40</v>
      </c>
      <c r="C5" s="2" t="s">
        <v>2</v>
      </c>
      <c r="D5" s="2" t="s">
        <v>57</v>
      </c>
      <c r="E5" s="2" t="s">
        <v>42</v>
      </c>
      <c r="F5" s="2" t="s">
        <v>58</v>
      </c>
      <c r="G5" s="2" t="s">
        <v>59</v>
      </c>
      <c r="H5" s="2" t="s">
        <v>60</v>
      </c>
      <c r="I5" s="2" t="s">
        <v>61</v>
      </c>
      <c r="J5" s="2">
        <v>100</v>
      </c>
      <c r="K5" s="2" t="s">
        <v>47</v>
      </c>
      <c r="L5" s="2">
        <v>0</v>
      </c>
      <c r="M5" s="2">
        <v>0</v>
      </c>
      <c r="N5" s="2">
        <v>0</v>
      </c>
      <c r="O5" s="2">
        <v>100</v>
      </c>
      <c r="P5" s="2" t="s">
        <v>62</v>
      </c>
    </row>
    <row r="6" spans="1:16" ht="70.5" customHeight="1" x14ac:dyDescent="0.25">
      <c r="A6" s="2" t="s">
        <v>39</v>
      </c>
      <c r="B6" s="2" t="s">
        <v>40</v>
      </c>
      <c r="C6" s="2" t="s">
        <v>2</v>
      </c>
      <c r="D6" s="2" t="s">
        <v>57</v>
      </c>
      <c r="E6" s="2" t="s">
        <v>42</v>
      </c>
      <c r="F6" s="2" t="s">
        <v>58</v>
      </c>
      <c r="G6" s="2" t="s">
        <v>63</v>
      </c>
      <c r="H6" s="2" t="s">
        <v>64</v>
      </c>
      <c r="I6" s="2" t="s">
        <v>65</v>
      </c>
      <c r="J6" s="2">
        <v>3</v>
      </c>
      <c r="K6" s="2" t="s">
        <v>66</v>
      </c>
      <c r="L6" s="2">
        <v>1</v>
      </c>
      <c r="M6" s="2">
        <v>1</v>
      </c>
      <c r="N6" s="2">
        <v>2</v>
      </c>
      <c r="O6" s="2">
        <v>3</v>
      </c>
      <c r="P6" s="2" t="s">
        <v>67</v>
      </c>
    </row>
    <row r="7" spans="1:16" ht="70.5" customHeight="1" x14ac:dyDescent="0.25">
      <c r="A7" s="2" t="s">
        <v>39</v>
      </c>
      <c r="B7" s="2" t="s">
        <v>40</v>
      </c>
      <c r="C7" s="2" t="s">
        <v>68</v>
      </c>
      <c r="D7" s="2"/>
      <c r="E7" s="2" t="s">
        <v>42</v>
      </c>
      <c r="F7" s="2" t="s">
        <v>43</v>
      </c>
      <c r="G7" s="2" t="s">
        <v>69</v>
      </c>
      <c r="H7" s="2" t="s">
        <v>70</v>
      </c>
      <c r="I7" s="2" t="s">
        <v>71</v>
      </c>
      <c r="J7" s="2">
        <v>100</v>
      </c>
      <c r="K7" s="2" t="s">
        <v>47</v>
      </c>
      <c r="L7" s="2">
        <v>0</v>
      </c>
      <c r="M7" s="2">
        <v>0</v>
      </c>
      <c r="N7" s="2">
        <v>100</v>
      </c>
      <c r="O7" s="2"/>
      <c r="P7" s="2"/>
    </row>
    <row r="8" spans="1:16" ht="70.5" customHeight="1" x14ac:dyDescent="0.25">
      <c r="A8" s="2" t="s">
        <v>39</v>
      </c>
      <c r="B8" s="2" t="s">
        <v>40</v>
      </c>
      <c r="C8" s="2" t="s">
        <v>3</v>
      </c>
      <c r="D8" s="2" t="s">
        <v>72</v>
      </c>
      <c r="E8" s="2" t="s">
        <v>42</v>
      </c>
      <c r="F8" s="2" t="s">
        <v>43</v>
      </c>
      <c r="G8" s="2" t="s">
        <v>73</v>
      </c>
      <c r="H8" s="2" t="s">
        <v>74</v>
      </c>
      <c r="I8" s="2" t="s">
        <v>75</v>
      </c>
      <c r="J8" s="2">
        <v>100</v>
      </c>
      <c r="K8" s="2" t="s">
        <v>47</v>
      </c>
      <c r="L8" s="2">
        <v>0</v>
      </c>
      <c r="M8" s="2">
        <v>0</v>
      </c>
      <c r="N8" s="2">
        <v>100</v>
      </c>
      <c r="O8" s="2">
        <v>0</v>
      </c>
      <c r="P8" s="2" t="s">
        <v>76</v>
      </c>
    </row>
    <row r="9" spans="1:16" ht="70.5" customHeight="1" x14ac:dyDescent="0.25">
      <c r="A9" s="2" t="s">
        <v>39</v>
      </c>
      <c r="B9" s="2" t="s">
        <v>40</v>
      </c>
      <c r="C9" s="2" t="s">
        <v>4</v>
      </c>
      <c r="D9" s="2" t="s">
        <v>77</v>
      </c>
      <c r="E9" s="2" t="s">
        <v>42</v>
      </c>
      <c r="F9" s="2" t="s">
        <v>43</v>
      </c>
      <c r="G9" s="2" t="s">
        <v>78</v>
      </c>
      <c r="H9" s="2" t="s">
        <v>79</v>
      </c>
      <c r="I9" s="2" t="s">
        <v>80</v>
      </c>
      <c r="J9" s="2">
        <v>100</v>
      </c>
      <c r="K9" s="2" t="s">
        <v>47</v>
      </c>
      <c r="L9" s="2">
        <v>100</v>
      </c>
      <c r="M9" s="2">
        <v>100</v>
      </c>
      <c r="N9" s="2">
        <v>100</v>
      </c>
      <c r="O9" s="2">
        <v>100</v>
      </c>
      <c r="P9" s="2" t="s">
        <v>81</v>
      </c>
    </row>
    <row r="10" spans="1:16" ht="70.5" customHeight="1" x14ac:dyDescent="0.25">
      <c r="A10" s="2" t="s">
        <v>39</v>
      </c>
      <c r="B10" s="2" t="s">
        <v>40</v>
      </c>
      <c r="C10" s="2" t="s">
        <v>4</v>
      </c>
      <c r="D10" s="2" t="s">
        <v>77</v>
      </c>
      <c r="E10" s="2" t="s">
        <v>42</v>
      </c>
      <c r="F10" s="2" t="s">
        <v>43</v>
      </c>
      <c r="G10" s="2" t="s">
        <v>82</v>
      </c>
      <c r="H10" s="2" t="s">
        <v>83</v>
      </c>
      <c r="I10" s="2" t="s">
        <v>84</v>
      </c>
      <c r="J10" s="2">
        <v>95</v>
      </c>
      <c r="K10" s="2" t="s">
        <v>47</v>
      </c>
      <c r="L10" s="2">
        <v>95</v>
      </c>
      <c r="M10" s="2">
        <v>95</v>
      </c>
      <c r="N10" s="2">
        <v>95</v>
      </c>
      <c r="O10" s="2">
        <v>76</v>
      </c>
      <c r="P10" s="2" t="s">
        <v>85</v>
      </c>
    </row>
    <row r="11" spans="1:16" ht="70.5" customHeight="1" x14ac:dyDescent="0.25">
      <c r="A11" s="2" t="s">
        <v>39</v>
      </c>
      <c r="B11" s="2" t="s">
        <v>40</v>
      </c>
      <c r="C11" s="2" t="s">
        <v>5</v>
      </c>
      <c r="D11" s="2" t="s">
        <v>86</v>
      </c>
      <c r="E11" s="2" t="s">
        <v>42</v>
      </c>
      <c r="F11" s="2" t="s">
        <v>43</v>
      </c>
      <c r="G11" s="2" t="s">
        <v>87</v>
      </c>
      <c r="H11" s="2" t="s">
        <v>88</v>
      </c>
      <c r="I11" s="2" t="s">
        <v>89</v>
      </c>
      <c r="J11" s="2">
        <v>100</v>
      </c>
      <c r="K11" s="2" t="s">
        <v>47</v>
      </c>
      <c r="L11" s="2">
        <v>100</v>
      </c>
      <c r="M11" s="2">
        <v>100</v>
      </c>
      <c r="N11" s="2">
        <v>100</v>
      </c>
      <c r="O11" s="2">
        <v>100</v>
      </c>
      <c r="P11" s="2" t="s">
        <v>90</v>
      </c>
    </row>
    <row r="12" spans="1:16" ht="70.5" customHeight="1" x14ac:dyDescent="0.25">
      <c r="A12" s="2" t="s">
        <v>39</v>
      </c>
      <c r="B12" s="2" t="s">
        <v>40</v>
      </c>
      <c r="C12" s="2" t="s">
        <v>6</v>
      </c>
      <c r="D12" s="2" t="s">
        <v>91</v>
      </c>
      <c r="E12" s="2" t="s">
        <v>42</v>
      </c>
      <c r="F12" s="2" t="s">
        <v>43</v>
      </c>
      <c r="G12" s="2" t="s">
        <v>92</v>
      </c>
      <c r="H12" s="2" t="s">
        <v>93</v>
      </c>
      <c r="I12" s="2" t="s">
        <v>94</v>
      </c>
      <c r="J12" s="2">
        <v>44</v>
      </c>
      <c r="K12" s="2" t="s">
        <v>66</v>
      </c>
      <c r="L12" s="2">
        <v>0</v>
      </c>
      <c r="M12" s="2">
        <v>40</v>
      </c>
      <c r="N12" s="2">
        <v>44</v>
      </c>
      <c r="O12" s="2">
        <v>35</v>
      </c>
      <c r="P12" s="2" t="s">
        <v>95</v>
      </c>
    </row>
    <row r="13" spans="1:16" ht="70.5" customHeight="1" x14ac:dyDescent="0.25">
      <c r="A13" s="2" t="s">
        <v>39</v>
      </c>
      <c r="B13" s="2" t="s">
        <v>40</v>
      </c>
      <c r="C13" s="2" t="s">
        <v>6</v>
      </c>
      <c r="D13" s="2" t="s">
        <v>91</v>
      </c>
      <c r="E13" s="2" t="s">
        <v>42</v>
      </c>
      <c r="F13" s="2" t="s">
        <v>58</v>
      </c>
      <c r="G13" s="2" t="s">
        <v>96</v>
      </c>
      <c r="H13" s="2" t="s">
        <v>97</v>
      </c>
      <c r="I13" s="2" t="s">
        <v>98</v>
      </c>
      <c r="J13" s="2">
        <v>60</v>
      </c>
      <c r="K13" s="2" t="s">
        <v>66</v>
      </c>
      <c r="L13" s="2">
        <v>16</v>
      </c>
      <c r="M13" s="2">
        <v>42</v>
      </c>
      <c r="N13" s="2">
        <v>60</v>
      </c>
      <c r="O13" s="2">
        <v>26</v>
      </c>
      <c r="P13" s="2" t="s">
        <v>99</v>
      </c>
    </row>
    <row r="14" spans="1:16" ht="70.5" customHeight="1" x14ac:dyDescent="0.25">
      <c r="A14" s="2" t="s">
        <v>39</v>
      </c>
      <c r="B14" s="2" t="s">
        <v>40</v>
      </c>
      <c r="C14" s="2" t="s">
        <v>6</v>
      </c>
      <c r="D14" s="2" t="s">
        <v>91</v>
      </c>
      <c r="E14" s="2" t="s">
        <v>42</v>
      </c>
      <c r="F14" s="2" t="s">
        <v>58</v>
      </c>
      <c r="G14" s="2" t="s">
        <v>100</v>
      </c>
      <c r="H14" s="2" t="s">
        <v>101</v>
      </c>
      <c r="I14" s="2" t="s">
        <v>102</v>
      </c>
      <c r="J14" s="2">
        <v>100</v>
      </c>
      <c r="K14" s="2" t="s">
        <v>47</v>
      </c>
      <c r="L14" s="2">
        <v>0</v>
      </c>
      <c r="M14" s="2">
        <v>67</v>
      </c>
      <c r="N14" s="2">
        <v>100</v>
      </c>
      <c r="O14" s="2">
        <v>34</v>
      </c>
      <c r="P14" s="2" t="s">
        <v>103</v>
      </c>
    </row>
    <row r="15" spans="1:16" ht="70.5" customHeight="1" x14ac:dyDescent="0.25">
      <c r="A15" s="2" t="s">
        <v>39</v>
      </c>
      <c r="B15" s="2" t="s">
        <v>40</v>
      </c>
      <c r="C15" s="2" t="s">
        <v>7</v>
      </c>
      <c r="D15" s="2" t="s">
        <v>104</v>
      </c>
      <c r="E15" s="2" t="s">
        <v>42</v>
      </c>
      <c r="F15" s="2" t="s">
        <v>43</v>
      </c>
      <c r="G15" s="2" t="s">
        <v>105</v>
      </c>
      <c r="H15" s="2" t="s">
        <v>106</v>
      </c>
      <c r="I15" s="2" t="s">
        <v>106</v>
      </c>
      <c r="J15" s="2">
        <v>1</v>
      </c>
      <c r="K15" s="2" t="s">
        <v>47</v>
      </c>
      <c r="L15" s="2">
        <v>0</v>
      </c>
      <c r="M15" s="2">
        <v>0</v>
      </c>
      <c r="N15" s="2">
        <v>1</v>
      </c>
      <c r="O15" s="2">
        <v>0</v>
      </c>
      <c r="P15" s="2" t="s">
        <v>107</v>
      </c>
    </row>
    <row r="16" spans="1:16" ht="70.5" customHeight="1" x14ac:dyDescent="0.25">
      <c r="A16" s="2" t="s">
        <v>39</v>
      </c>
      <c r="B16" s="2" t="s">
        <v>40</v>
      </c>
      <c r="C16" s="2" t="s">
        <v>7</v>
      </c>
      <c r="D16" s="2" t="s">
        <v>104</v>
      </c>
      <c r="E16" s="2" t="s">
        <v>42</v>
      </c>
      <c r="F16" s="2" t="s">
        <v>43</v>
      </c>
      <c r="G16" s="2" t="s">
        <v>108</v>
      </c>
      <c r="H16" s="2" t="s">
        <v>109</v>
      </c>
      <c r="I16" s="2" t="s">
        <v>109</v>
      </c>
      <c r="J16" s="2">
        <v>1</v>
      </c>
      <c r="K16" s="2" t="s">
        <v>66</v>
      </c>
      <c r="L16" s="2">
        <v>0</v>
      </c>
      <c r="M16" s="2">
        <v>0</v>
      </c>
      <c r="N16" s="2">
        <v>1</v>
      </c>
      <c r="O16" s="2">
        <v>0</v>
      </c>
      <c r="P16" s="2" t="s">
        <v>107</v>
      </c>
    </row>
    <row r="17" spans="1:16" ht="70.5" customHeight="1" x14ac:dyDescent="0.25">
      <c r="A17" s="2" t="s">
        <v>39</v>
      </c>
      <c r="B17" s="2" t="s">
        <v>40</v>
      </c>
      <c r="C17" s="2" t="s">
        <v>7</v>
      </c>
      <c r="D17" s="2" t="s">
        <v>104</v>
      </c>
      <c r="E17" s="2" t="s">
        <v>42</v>
      </c>
      <c r="F17" s="2" t="s">
        <v>43</v>
      </c>
      <c r="G17" s="2" t="s">
        <v>110</v>
      </c>
      <c r="H17" s="2" t="s">
        <v>111</v>
      </c>
      <c r="I17" s="2" t="s">
        <v>111</v>
      </c>
      <c r="J17" s="2">
        <v>11</v>
      </c>
      <c r="K17" s="2" t="s">
        <v>66</v>
      </c>
      <c r="L17" s="2">
        <v>0</v>
      </c>
      <c r="M17" s="2">
        <v>4</v>
      </c>
      <c r="N17" s="2">
        <v>11</v>
      </c>
      <c r="O17" s="2">
        <v>3</v>
      </c>
      <c r="P17" s="2" t="s">
        <v>112</v>
      </c>
    </row>
    <row r="18" spans="1:16" ht="70.5" customHeight="1" x14ac:dyDescent="0.25">
      <c r="A18" s="2" t="s">
        <v>39</v>
      </c>
      <c r="B18" s="2" t="s">
        <v>40</v>
      </c>
      <c r="C18" s="2" t="s">
        <v>7</v>
      </c>
      <c r="D18" s="2" t="s">
        <v>104</v>
      </c>
      <c r="E18" s="2" t="s">
        <v>42</v>
      </c>
      <c r="F18" s="2" t="s">
        <v>43</v>
      </c>
      <c r="G18" s="2" t="s">
        <v>113</v>
      </c>
      <c r="H18" s="2" t="s">
        <v>114</v>
      </c>
      <c r="I18" s="2" t="s">
        <v>115</v>
      </c>
      <c r="J18" s="2">
        <v>1</v>
      </c>
      <c r="K18" s="2" t="s">
        <v>47</v>
      </c>
      <c r="L18" s="2">
        <v>0</v>
      </c>
      <c r="M18" s="2">
        <v>0</v>
      </c>
      <c r="N18" s="2">
        <v>1</v>
      </c>
      <c r="O18" s="2">
        <v>0</v>
      </c>
      <c r="P18" s="2" t="s">
        <v>107</v>
      </c>
    </row>
    <row r="19" spans="1:16" ht="70.5" customHeight="1" x14ac:dyDescent="0.25">
      <c r="A19" s="2" t="s">
        <v>39</v>
      </c>
      <c r="B19" s="2" t="s">
        <v>40</v>
      </c>
      <c r="C19" s="2" t="s">
        <v>8</v>
      </c>
      <c r="D19" s="2" t="s">
        <v>116</v>
      </c>
      <c r="E19" s="2" t="s">
        <v>42</v>
      </c>
      <c r="F19" s="2" t="s">
        <v>43</v>
      </c>
      <c r="G19" s="2" t="s">
        <v>117</v>
      </c>
      <c r="H19" s="2" t="s">
        <v>118</v>
      </c>
      <c r="I19" s="2" t="s">
        <v>119</v>
      </c>
      <c r="J19" s="2">
        <v>1</v>
      </c>
      <c r="K19" s="2" t="s">
        <v>47</v>
      </c>
      <c r="L19" s="2">
        <v>100</v>
      </c>
      <c r="M19" s="2">
        <v>100</v>
      </c>
      <c r="N19" s="2">
        <v>100</v>
      </c>
      <c r="O19" s="2">
        <v>100</v>
      </c>
      <c r="P19" s="2" t="s">
        <v>120</v>
      </c>
    </row>
    <row r="20" spans="1:16" ht="70.5" customHeight="1" x14ac:dyDescent="0.25">
      <c r="A20" s="2" t="s">
        <v>39</v>
      </c>
      <c r="B20" s="2" t="s">
        <v>40</v>
      </c>
      <c r="C20" s="2" t="s">
        <v>8</v>
      </c>
      <c r="D20" s="2" t="s">
        <v>116</v>
      </c>
      <c r="E20" s="2" t="s">
        <v>42</v>
      </c>
      <c r="F20" s="2" t="s">
        <v>43</v>
      </c>
      <c r="G20" s="2" t="s">
        <v>121</v>
      </c>
      <c r="H20" s="2" t="s">
        <v>122</v>
      </c>
      <c r="I20" s="2" t="s">
        <v>123</v>
      </c>
      <c r="J20" s="2">
        <v>80</v>
      </c>
      <c r="K20" s="2" t="s">
        <v>47</v>
      </c>
      <c r="L20" s="2">
        <v>80</v>
      </c>
      <c r="M20" s="2">
        <v>80</v>
      </c>
      <c r="N20" s="2">
        <v>80</v>
      </c>
      <c r="O20" s="2">
        <v>36</v>
      </c>
      <c r="P20" s="2" t="s">
        <v>124</v>
      </c>
    </row>
    <row r="21" spans="1:16" ht="70.5" customHeight="1" x14ac:dyDescent="0.25">
      <c r="A21" s="2" t="s">
        <v>39</v>
      </c>
      <c r="B21" s="2" t="s">
        <v>40</v>
      </c>
      <c r="C21" s="2" t="s">
        <v>9</v>
      </c>
      <c r="D21" s="2">
        <v>0</v>
      </c>
      <c r="E21" s="2" t="s">
        <v>42</v>
      </c>
      <c r="F21" s="2" t="s">
        <v>43</v>
      </c>
      <c r="G21" s="2" t="s">
        <v>125</v>
      </c>
      <c r="H21" s="2" t="s">
        <v>126</v>
      </c>
      <c r="I21" s="2" t="s">
        <v>127</v>
      </c>
      <c r="J21" s="2">
        <v>100</v>
      </c>
      <c r="K21" s="2" t="s">
        <v>47</v>
      </c>
      <c r="L21" s="2">
        <v>100</v>
      </c>
      <c r="M21" s="2">
        <v>100</v>
      </c>
      <c r="N21" s="2">
        <v>100</v>
      </c>
      <c r="O21" s="2">
        <v>0</v>
      </c>
      <c r="P21" s="2" t="s">
        <v>128</v>
      </c>
    </row>
    <row r="22" spans="1:16" ht="70.5" customHeight="1" x14ac:dyDescent="0.25">
      <c r="A22" s="2" t="s">
        <v>39</v>
      </c>
      <c r="B22" s="2" t="s">
        <v>40</v>
      </c>
      <c r="C22" s="2" t="s">
        <v>10</v>
      </c>
      <c r="D22" s="2" t="s">
        <v>129</v>
      </c>
      <c r="E22" s="2" t="s">
        <v>42</v>
      </c>
      <c r="F22" s="2" t="s">
        <v>43</v>
      </c>
      <c r="G22" s="2" t="s">
        <v>130</v>
      </c>
      <c r="H22" s="2" t="s">
        <v>131</v>
      </c>
      <c r="I22" s="2" t="s">
        <v>132</v>
      </c>
      <c r="J22" s="2">
        <v>100</v>
      </c>
      <c r="K22" s="2" t="s">
        <v>47</v>
      </c>
      <c r="L22" s="2">
        <v>0</v>
      </c>
      <c r="M22" s="2">
        <v>20</v>
      </c>
      <c r="N22" s="2">
        <v>100</v>
      </c>
      <c r="O22" s="2">
        <v>0</v>
      </c>
      <c r="P22" s="3">
        <v>0</v>
      </c>
    </row>
    <row r="23" spans="1:16" ht="70.5" customHeight="1" x14ac:dyDescent="0.25">
      <c r="A23" s="2" t="s">
        <v>39</v>
      </c>
      <c r="B23" s="2" t="s">
        <v>40</v>
      </c>
      <c r="C23" s="2" t="s">
        <v>10</v>
      </c>
      <c r="D23" s="2" t="s">
        <v>133</v>
      </c>
      <c r="E23" s="2" t="s">
        <v>42</v>
      </c>
      <c r="F23" s="2" t="s">
        <v>43</v>
      </c>
      <c r="G23" s="2" t="s">
        <v>134</v>
      </c>
      <c r="H23" s="2" t="s">
        <v>135</v>
      </c>
      <c r="I23" s="2" t="s">
        <v>135</v>
      </c>
      <c r="J23" s="2">
        <v>12</v>
      </c>
      <c r="K23" s="2" t="s">
        <v>66</v>
      </c>
      <c r="L23" s="2">
        <v>6</v>
      </c>
      <c r="M23" s="2">
        <v>9</v>
      </c>
      <c r="N23" s="2">
        <v>12</v>
      </c>
      <c r="O23" s="2">
        <v>0</v>
      </c>
      <c r="P23" s="3">
        <v>0</v>
      </c>
    </row>
    <row r="24" spans="1:16" ht="70.5" customHeight="1" x14ac:dyDescent="0.25">
      <c r="A24" s="2" t="s">
        <v>39</v>
      </c>
      <c r="B24" s="2" t="s">
        <v>40</v>
      </c>
      <c r="C24" s="2" t="s">
        <v>11</v>
      </c>
      <c r="D24" s="2" t="s">
        <v>136</v>
      </c>
      <c r="E24" s="2" t="s">
        <v>42</v>
      </c>
      <c r="F24" s="2" t="s">
        <v>43</v>
      </c>
      <c r="G24" s="16" t="s">
        <v>137</v>
      </c>
      <c r="H24" s="16" t="s">
        <v>138</v>
      </c>
      <c r="I24" s="16" t="s">
        <v>139</v>
      </c>
      <c r="J24" s="16">
        <v>90</v>
      </c>
      <c r="K24" s="16" t="s">
        <v>47</v>
      </c>
      <c r="L24" s="17">
        <v>0.9</v>
      </c>
      <c r="M24" s="17">
        <v>0.9</v>
      </c>
      <c r="N24" s="17">
        <v>0.9</v>
      </c>
      <c r="O24" s="18"/>
      <c r="P24" s="18"/>
    </row>
    <row r="25" spans="1:16" ht="70.5" customHeight="1" x14ac:dyDescent="0.25">
      <c r="A25" s="2" t="s">
        <v>39</v>
      </c>
      <c r="B25" s="2" t="s">
        <v>40</v>
      </c>
      <c r="C25" s="2" t="s">
        <v>11</v>
      </c>
      <c r="D25" s="2" t="s">
        <v>136</v>
      </c>
      <c r="E25" s="2" t="s">
        <v>42</v>
      </c>
      <c r="F25" s="2" t="s">
        <v>43</v>
      </c>
      <c r="G25" s="16" t="s">
        <v>140</v>
      </c>
      <c r="H25" s="16" t="s">
        <v>141</v>
      </c>
      <c r="I25" s="16" t="s">
        <v>142</v>
      </c>
      <c r="J25" s="16">
        <v>100</v>
      </c>
      <c r="K25" s="16" t="s">
        <v>47</v>
      </c>
      <c r="L25" s="16" t="s">
        <v>143</v>
      </c>
      <c r="M25" s="16" t="s">
        <v>143</v>
      </c>
      <c r="N25" s="16" t="s">
        <v>143</v>
      </c>
      <c r="O25" s="18"/>
      <c r="P25" s="18"/>
    </row>
    <row r="26" spans="1:16" ht="70.5" customHeight="1" x14ac:dyDescent="0.25">
      <c r="A26" s="2" t="s">
        <v>39</v>
      </c>
      <c r="B26" s="2" t="s">
        <v>40</v>
      </c>
      <c r="C26" s="2" t="s">
        <v>144</v>
      </c>
      <c r="D26" s="2" t="s">
        <v>145</v>
      </c>
      <c r="E26" s="2" t="s">
        <v>42</v>
      </c>
      <c r="F26" s="2" t="s">
        <v>43</v>
      </c>
      <c r="G26" s="2" t="s">
        <v>146</v>
      </c>
      <c r="H26" s="2" t="s">
        <v>147</v>
      </c>
      <c r="I26" s="2" t="s">
        <v>148</v>
      </c>
      <c r="J26" s="14">
        <v>1</v>
      </c>
      <c r="K26" s="2" t="s">
        <v>47</v>
      </c>
      <c r="L26" s="14">
        <v>0.25</v>
      </c>
      <c r="M26" s="14">
        <v>0.5</v>
      </c>
      <c r="N26" s="14">
        <v>0.75</v>
      </c>
      <c r="O26" s="18"/>
      <c r="P26" s="18"/>
    </row>
    <row r="27" spans="1:16" ht="70.5" customHeight="1" x14ac:dyDescent="0.25">
      <c r="A27" s="2" t="s">
        <v>39</v>
      </c>
      <c r="B27" s="2" t="s">
        <v>40</v>
      </c>
      <c r="C27" s="2" t="s">
        <v>144</v>
      </c>
      <c r="D27" s="2" t="s">
        <v>145</v>
      </c>
      <c r="E27" s="2" t="s">
        <v>42</v>
      </c>
      <c r="F27" s="2" t="s">
        <v>43</v>
      </c>
      <c r="G27" s="2" t="s">
        <v>149</v>
      </c>
      <c r="H27" s="2" t="s">
        <v>150</v>
      </c>
      <c r="I27" s="2" t="s">
        <v>151</v>
      </c>
      <c r="J27" s="14">
        <v>1</v>
      </c>
      <c r="K27" s="2" t="s">
        <v>47</v>
      </c>
      <c r="L27" s="14">
        <v>0.18</v>
      </c>
      <c r="M27" s="14">
        <f>+L27+30%</f>
        <v>0.48</v>
      </c>
      <c r="N27" s="14">
        <f>+M27+45%</f>
        <v>0.92999999999999994</v>
      </c>
      <c r="O27" s="18"/>
      <c r="P27" s="18"/>
    </row>
    <row r="28" spans="1:16" ht="70.5" customHeight="1" x14ac:dyDescent="0.25">
      <c r="A28" s="2" t="s">
        <v>39</v>
      </c>
      <c r="B28" s="2" t="s">
        <v>40</v>
      </c>
      <c r="C28" s="2" t="s">
        <v>144</v>
      </c>
      <c r="D28" s="2" t="s">
        <v>145</v>
      </c>
      <c r="E28" s="2" t="s">
        <v>42</v>
      </c>
      <c r="F28" s="2" t="s">
        <v>43</v>
      </c>
      <c r="G28" s="2" t="s">
        <v>152</v>
      </c>
      <c r="H28" s="2" t="s">
        <v>153</v>
      </c>
      <c r="I28" s="2" t="s">
        <v>154</v>
      </c>
      <c r="J28" s="14">
        <v>0.8</v>
      </c>
      <c r="K28" s="2" t="s">
        <v>47</v>
      </c>
      <c r="L28" s="14">
        <v>0.11</v>
      </c>
      <c r="M28" s="14">
        <f>+L28+22%</f>
        <v>0.33</v>
      </c>
      <c r="N28" s="14">
        <f>+M28+33%</f>
        <v>0.66</v>
      </c>
      <c r="O28" s="18"/>
      <c r="P28" s="18"/>
    </row>
    <row r="29" spans="1:16" ht="70.5" customHeight="1" x14ac:dyDescent="0.25">
      <c r="A29" s="2" t="s">
        <v>39</v>
      </c>
      <c r="B29" s="2" t="s">
        <v>40</v>
      </c>
      <c r="C29" s="2" t="s">
        <v>144</v>
      </c>
      <c r="D29" s="2" t="s">
        <v>145</v>
      </c>
      <c r="E29" s="2" t="s">
        <v>42</v>
      </c>
      <c r="F29" s="2" t="s">
        <v>43</v>
      </c>
      <c r="G29" s="2" t="s">
        <v>155</v>
      </c>
      <c r="H29" s="2" t="s">
        <v>156</v>
      </c>
      <c r="I29" s="2" t="s">
        <v>157</v>
      </c>
      <c r="J29" s="14">
        <v>1</v>
      </c>
      <c r="K29" s="2" t="s">
        <v>47</v>
      </c>
      <c r="L29" s="14">
        <v>0.15</v>
      </c>
      <c r="M29" s="14">
        <f>+L29+25%</f>
        <v>0.4</v>
      </c>
      <c r="N29" s="14">
        <f>+M29+35%</f>
        <v>0.75</v>
      </c>
      <c r="O29" s="18"/>
      <c r="P29" s="18"/>
    </row>
    <row r="30" spans="1:16" ht="70.5" customHeight="1" x14ac:dyDescent="0.25">
      <c r="A30" s="2" t="s">
        <v>39</v>
      </c>
      <c r="B30" s="2" t="s">
        <v>40</v>
      </c>
      <c r="C30" s="2" t="s">
        <v>144</v>
      </c>
      <c r="D30" s="2" t="s">
        <v>145</v>
      </c>
      <c r="E30" s="2" t="s">
        <v>42</v>
      </c>
      <c r="F30" s="2" t="s">
        <v>43</v>
      </c>
      <c r="G30" s="2" t="s">
        <v>158</v>
      </c>
      <c r="H30" s="2" t="s">
        <v>159</v>
      </c>
      <c r="I30" s="2" t="s">
        <v>160</v>
      </c>
      <c r="J30" s="14">
        <v>1</v>
      </c>
      <c r="K30" s="2" t="s">
        <v>47</v>
      </c>
      <c r="L30" s="14">
        <v>0.16</v>
      </c>
      <c r="M30" s="14">
        <f>+L30+23%</f>
        <v>0.39</v>
      </c>
      <c r="N30" s="14">
        <f>+M30+32%</f>
        <v>0.71</v>
      </c>
      <c r="O30" s="18"/>
      <c r="P30" s="18"/>
    </row>
    <row r="31" spans="1:16" ht="70.5" customHeight="1" x14ac:dyDescent="0.25">
      <c r="A31" s="2" t="s">
        <v>39</v>
      </c>
      <c r="B31" s="2" t="s">
        <v>40</v>
      </c>
      <c r="C31" s="2" t="s">
        <v>144</v>
      </c>
      <c r="D31" s="2" t="s">
        <v>145</v>
      </c>
      <c r="E31" s="2" t="s">
        <v>42</v>
      </c>
      <c r="F31" s="2" t="s">
        <v>43</v>
      </c>
      <c r="G31" s="2" t="s">
        <v>161</v>
      </c>
      <c r="H31" s="2" t="s">
        <v>162</v>
      </c>
      <c r="I31" s="2" t="s">
        <v>163</v>
      </c>
      <c r="J31" s="14">
        <v>1</v>
      </c>
      <c r="K31" s="2" t="s">
        <v>47</v>
      </c>
      <c r="L31" s="14">
        <v>0.1</v>
      </c>
      <c r="M31" s="14">
        <f>+L31+15%</f>
        <v>0.25</v>
      </c>
      <c r="N31" s="14">
        <f>M31+22%</f>
        <v>0.47</v>
      </c>
      <c r="O31" s="18"/>
      <c r="P31" s="18"/>
    </row>
    <row r="32" spans="1:16" ht="70.5" customHeight="1" x14ac:dyDescent="0.25">
      <c r="A32" s="2" t="s">
        <v>39</v>
      </c>
      <c r="B32" s="2" t="s">
        <v>40</v>
      </c>
      <c r="C32" s="2" t="s">
        <v>144</v>
      </c>
      <c r="D32" s="2" t="s">
        <v>145</v>
      </c>
      <c r="E32" s="2" t="s">
        <v>42</v>
      </c>
      <c r="F32" s="2" t="s">
        <v>43</v>
      </c>
      <c r="G32" s="2" t="s">
        <v>164</v>
      </c>
      <c r="H32" s="2" t="s">
        <v>165</v>
      </c>
      <c r="I32" s="2" t="s">
        <v>166</v>
      </c>
      <c r="J32" s="15">
        <v>1</v>
      </c>
      <c r="K32" s="2" t="s">
        <v>47</v>
      </c>
      <c r="L32" s="14">
        <v>0</v>
      </c>
      <c r="M32" s="15">
        <v>0</v>
      </c>
      <c r="N32" s="15">
        <v>0</v>
      </c>
      <c r="O32" s="18"/>
      <c r="P32" s="18"/>
    </row>
    <row r="33" spans="1:16" ht="70.5" customHeight="1" x14ac:dyDescent="0.25">
      <c r="A33" s="2" t="s">
        <v>167</v>
      </c>
      <c r="B33" s="2" t="s">
        <v>168</v>
      </c>
      <c r="C33" s="2" t="s">
        <v>12</v>
      </c>
      <c r="D33" s="2" t="s">
        <v>169</v>
      </c>
      <c r="E33" s="2" t="s">
        <v>170</v>
      </c>
      <c r="F33" s="2" t="s">
        <v>171</v>
      </c>
      <c r="G33" s="2" t="s">
        <v>172</v>
      </c>
      <c r="H33" s="2" t="s">
        <v>173</v>
      </c>
      <c r="I33" s="2" t="s">
        <v>174</v>
      </c>
      <c r="J33" s="2">
        <v>35000</v>
      </c>
      <c r="K33" s="2" t="s">
        <v>66</v>
      </c>
      <c r="L33" s="2">
        <v>9000</v>
      </c>
      <c r="M33" s="2">
        <v>0</v>
      </c>
      <c r="N33" s="2">
        <v>40000</v>
      </c>
      <c r="O33" s="2">
        <v>0</v>
      </c>
      <c r="P33" s="2" t="s">
        <v>175</v>
      </c>
    </row>
    <row r="34" spans="1:16" ht="70.5" customHeight="1" x14ac:dyDescent="0.25">
      <c r="A34" s="2" t="s">
        <v>167</v>
      </c>
      <c r="B34" s="2" t="s">
        <v>176</v>
      </c>
      <c r="C34" s="2" t="s">
        <v>12</v>
      </c>
      <c r="D34" s="2" t="s">
        <v>177</v>
      </c>
      <c r="E34" s="2" t="s">
        <v>178</v>
      </c>
      <c r="F34" s="2" t="s">
        <v>179</v>
      </c>
      <c r="G34" s="2" t="s">
        <v>180</v>
      </c>
      <c r="H34" s="2" t="s">
        <v>181</v>
      </c>
      <c r="I34" s="2" t="s">
        <v>182</v>
      </c>
      <c r="J34" s="2">
        <v>60</v>
      </c>
      <c r="K34" s="2" t="s">
        <v>66</v>
      </c>
      <c r="L34" s="2">
        <v>0</v>
      </c>
      <c r="M34" s="2">
        <v>0</v>
      </c>
      <c r="N34" s="2">
        <v>60</v>
      </c>
      <c r="O34" s="2">
        <v>1</v>
      </c>
      <c r="P34" s="2" t="s">
        <v>183</v>
      </c>
    </row>
    <row r="35" spans="1:16" ht="70.5" customHeight="1" x14ac:dyDescent="0.25">
      <c r="A35" s="2" t="s">
        <v>167</v>
      </c>
      <c r="B35" s="2" t="s">
        <v>176</v>
      </c>
      <c r="C35" s="2" t="s">
        <v>12</v>
      </c>
      <c r="D35" s="2" t="s">
        <v>184</v>
      </c>
      <c r="E35" s="2" t="s">
        <v>185</v>
      </c>
      <c r="F35" s="2" t="s">
        <v>186</v>
      </c>
      <c r="G35" s="2" t="s">
        <v>187</v>
      </c>
      <c r="H35" s="2" t="s">
        <v>188</v>
      </c>
      <c r="I35" s="2" t="s">
        <v>189</v>
      </c>
      <c r="J35" s="2">
        <v>100</v>
      </c>
      <c r="K35" s="2" t="s">
        <v>47</v>
      </c>
      <c r="L35" s="2">
        <v>60</v>
      </c>
      <c r="M35" s="2">
        <v>70</v>
      </c>
      <c r="N35" s="2">
        <v>100</v>
      </c>
      <c r="O35" s="2">
        <v>3</v>
      </c>
      <c r="P35" s="2" t="s">
        <v>190</v>
      </c>
    </row>
    <row r="36" spans="1:16" ht="70.5" customHeight="1" x14ac:dyDescent="0.25">
      <c r="A36" s="2" t="s">
        <v>167</v>
      </c>
      <c r="B36" s="2" t="s">
        <v>191</v>
      </c>
      <c r="C36" s="2" t="s">
        <v>12</v>
      </c>
      <c r="D36" s="2" t="s">
        <v>169</v>
      </c>
      <c r="E36" s="2" t="s">
        <v>192</v>
      </c>
      <c r="F36" s="2" t="s">
        <v>193</v>
      </c>
      <c r="G36" s="2" t="s">
        <v>194</v>
      </c>
      <c r="H36" s="2" t="s">
        <v>195</v>
      </c>
      <c r="I36" s="2" t="s">
        <v>196</v>
      </c>
      <c r="J36" s="2">
        <v>140</v>
      </c>
      <c r="K36" s="2" t="s">
        <v>66</v>
      </c>
      <c r="L36" s="2">
        <v>0</v>
      </c>
      <c r="M36" s="2">
        <v>0</v>
      </c>
      <c r="N36" s="2">
        <v>140</v>
      </c>
      <c r="O36" s="2">
        <v>0</v>
      </c>
      <c r="P36" s="2" t="s">
        <v>197</v>
      </c>
    </row>
    <row r="37" spans="1:16" ht="70.5" customHeight="1" x14ac:dyDescent="0.25">
      <c r="A37" s="2" t="s">
        <v>167</v>
      </c>
      <c r="B37" s="2" t="s">
        <v>176</v>
      </c>
      <c r="C37" s="2" t="s">
        <v>12</v>
      </c>
      <c r="D37" s="2" t="s">
        <v>198</v>
      </c>
      <c r="E37" s="2" t="s">
        <v>199</v>
      </c>
      <c r="F37" s="2" t="s">
        <v>200</v>
      </c>
      <c r="G37" s="2" t="s">
        <v>201</v>
      </c>
      <c r="H37" s="2" t="s">
        <v>202</v>
      </c>
      <c r="I37" s="2" t="s">
        <v>203</v>
      </c>
      <c r="J37" s="2">
        <v>13</v>
      </c>
      <c r="K37" s="2" t="s">
        <v>66</v>
      </c>
      <c r="L37" s="2">
        <v>0</v>
      </c>
      <c r="M37" s="2">
        <v>0</v>
      </c>
      <c r="N37" s="2">
        <v>13</v>
      </c>
      <c r="O37" s="2">
        <v>1</v>
      </c>
      <c r="P37" s="2" t="s">
        <v>204</v>
      </c>
    </row>
    <row r="38" spans="1:16" ht="70.5" customHeight="1" x14ac:dyDescent="0.25">
      <c r="A38" s="2" t="s">
        <v>167</v>
      </c>
      <c r="B38" s="2" t="s">
        <v>205</v>
      </c>
      <c r="C38" s="2" t="s">
        <v>13</v>
      </c>
      <c r="D38" s="2" t="s">
        <v>206</v>
      </c>
      <c r="E38" s="2" t="s">
        <v>207</v>
      </c>
      <c r="F38" s="2" t="s">
        <v>186</v>
      </c>
      <c r="G38" s="2" t="s">
        <v>208</v>
      </c>
      <c r="H38" s="2" t="s">
        <v>209</v>
      </c>
      <c r="I38" s="2" t="s">
        <v>210</v>
      </c>
      <c r="J38" s="2">
        <v>100</v>
      </c>
      <c r="K38" s="2" t="s">
        <v>47</v>
      </c>
      <c r="L38" s="2">
        <v>0</v>
      </c>
      <c r="M38" s="2">
        <v>0</v>
      </c>
      <c r="N38" s="2">
        <v>0</v>
      </c>
      <c r="O38" s="2">
        <v>35</v>
      </c>
      <c r="P38" s="2" t="s">
        <v>211</v>
      </c>
    </row>
    <row r="39" spans="1:16" ht="70.5" customHeight="1" x14ac:dyDescent="0.25">
      <c r="A39" s="2" t="s">
        <v>167</v>
      </c>
      <c r="B39" s="2" t="s">
        <v>212</v>
      </c>
      <c r="C39" s="2" t="s">
        <v>13</v>
      </c>
      <c r="D39" s="2" t="s">
        <v>206</v>
      </c>
      <c r="E39" s="2" t="s">
        <v>213</v>
      </c>
      <c r="F39" s="2" t="s">
        <v>186</v>
      </c>
      <c r="G39" s="2" t="s">
        <v>214</v>
      </c>
      <c r="H39" s="2" t="s">
        <v>215</v>
      </c>
      <c r="I39" s="2" t="s">
        <v>216</v>
      </c>
      <c r="J39" s="2">
        <v>900</v>
      </c>
      <c r="K39" s="2" t="s">
        <v>66</v>
      </c>
      <c r="L39" s="2">
        <v>0</v>
      </c>
      <c r="M39" s="2">
        <v>100</v>
      </c>
      <c r="N39" s="2">
        <v>800</v>
      </c>
      <c r="O39" s="2">
        <v>0</v>
      </c>
      <c r="P39" s="2" t="s">
        <v>217</v>
      </c>
    </row>
    <row r="40" spans="1:16" ht="70.5" customHeight="1" x14ac:dyDescent="0.25">
      <c r="A40" s="2" t="s">
        <v>167</v>
      </c>
      <c r="B40" s="2" t="s">
        <v>218</v>
      </c>
      <c r="C40" s="2" t="s">
        <v>14</v>
      </c>
      <c r="D40" s="2" t="s">
        <v>219</v>
      </c>
      <c r="E40" s="2" t="s">
        <v>220</v>
      </c>
      <c r="F40" s="2" t="s">
        <v>186</v>
      </c>
      <c r="G40" s="2" t="s">
        <v>221</v>
      </c>
      <c r="H40" s="2" t="s">
        <v>222</v>
      </c>
      <c r="I40" s="2" t="s">
        <v>223</v>
      </c>
      <c r="J40" s="2">
        <v>2095</v>
      </c>
      <c r="K40" s="2" t="s">
        <v>66</v>
      </c>
      <c r="L40" s="2">
        <v>0</v>
      </c>
      <c r="M40" s="2">
        <v>0</v>
      </c>
      <c r="N40" s="2">
        <v>2095</v>
      </c>
      <c r="O40" s="2">
        <v>0</v>
      </c>
      <c r="P40" s="2" t="s">
        <v>224</v>
      </c>
    </row>
    <row r="41" spans="1:16" ht="70.5" customHeight="1" x14ac:dyDescent="0.25">
      <c r="A41" s="2" t="s">
        <v>167</v>
      </c>
      <c r="B41" s="2" t="s">
        <v>225</v>
      </c>
      <c r="C41" s="2" t="s">
        <v>14</v>
      </c>
      <c r="D41" s="2" t="s">
        <v>219</v>
      </c>
      <c r="E41" s="2" t="s">
        <v>226</v>
      </c>
      <c r="F41" s="2" t="s">
        <v>227</v>
      </c>
      <c r="G41" s="2" t="s">
        <v>228</v>
      </c>
      <c r="H41" s="2" t="s">
        <v>229</v>
      </c>
      <c r="I41" s="2" t="s">
        <v>230</v>
      </c>
      <c r="J41" s="2">
        <v>22</v>
      </c>
      <c r="K41" s="2" t="s">
        <v>66</v>
      </c>
      <c r="L41" s="2">
        <v>0</v>
      </c>
      <c r="M41" s="2">
        <v>0</v>
      </c>
      <c r="N41" s="2">
        <v>45</v>
      </c>
      <c r="O41" s="2">
        <v>0</v>
      </c>
      <c r="P41" s="2" t="s">
        <v>224</v>
      </c>
    </row>
    <row r="42" spans="1:16" ht="70.5" customHeight="1" x14ac:dyDescent="0.25">
      <c r="A42" s="2" t="s">
        <v>167</v>
      </c>
      <c r="B42" s="2" t="s">
        <v>225</v>
      </c>
      <c r="C42" s="2" t="s">
        <v>14</v>
      </c>
      <c r="D42" s="2" t="s">
        <v>219</v>
      </c>
      <c r="E42" s="2" t="s">
        <v>231</v>
      </c>
      <c r="F42" s="2" t="s">
        <v>186</v>
      </c>
      <c r="G42" s="2" t="s">
        <v>232</v>
      </c>
      <c r="H42" s="2" t="s">
        <v>233</v>
      </c>
      <c r="I42" s="2" t="s">
        <v>234</v>
      </c>
      <c r="J42" s="2">
        <v>100</v>
      </c>
      <c r="K42" s="2" t="s">
        <v>47</v>
      </c>
      <c r="L42" s="2">
        <v>0</v>
      </c>
      <c r="M42" s="2">
        <v>0</v>
      </c>
      <c r="N42" s="2">
        <v>100</v>
      </c>
      <c r="O42" s="2">
        <v>0</v>
      </c>
      <c r="P42" s="2" t="s">
        <v>235</v>
      </c>
    </row>
    <row r="43" spans="1:16" ht="70.5" customHeight="1" x14ac:dyDescent="0.25">
      <c r="A43" s="2" t="s">
        <v>167</v>
      </c>
      <c r="B43" s="2" t="s">
        <v>236</v>
      </c>
      <c r="C43" s="2" t="s">
        <v>14</v>
      </c>
      <c r="D43" s="2" t="s">
        <v>219</v>
      </c>
      <c r="E43" s="2" t="s">
        <v>237</v>
      </c>
      <c r="F43" s="2" t="s">
        <v>200</v>
      </c>
      <c r="G43" s="2" t="s">
        <v>238</v>
      </c>
      <c r="H43" s="2" t="s">
        <v>239</v>
      </c>
      <c r="I43" s="2" t="s">
        <v>240</v>
      </c>
      <c r="J43" s="2">
        <v>9098</v>
      </c>
      <c r="K43" s="2" t="s">
        <v>66</v>
      </c>
      <c r="L43" s="2">
        <v>0</v>
      </c>
      <c r="M43" s="2">
        <v>250</v>
      </c>
      <c r="N43" s="2">
        <v>7500</v>
      </c>
      <c r="O43" s="2">
        <v>0</v>
      </c>
      <c r="P43" s="2" t="s">
        <v>224</v>
      </c>
    </row>
    <row r="44" spans="1:16" ht="70.5" customHeight="1" x14ac:dyDescent="0.25">
      <c r="A44" s="2" t="s">
        <v>167</v>
      </c>
      <c r="B44" s="2" t="s">
        <v>241</v>
      </c>
      <c r="C44" s="2" t="s">
        <v>14</v>
      </c>
      <c r="D44" s="2" t="s">
        <v>219</v>
      </c>
      <c r="E44" s="2" t="s">
        <v>242</v>
      </c>
      <c r="F44" s="2" t="s">
        <v>243</v>
      </c>
      <c r="G44" s="2" t="s">
        <v>244</v>
      </c>
      <c r="H44" s="2" t="s">
        <v>245</v>
      </c>
      <c r="I44" s="2" t="s">
        <v>246</v>
      </c>
      <c r="J44" s="2">
        <v>12000</v>
      </c>
      <c r="K44" s="2" t="s">
        <v>66</v>
      </c>
      <c r="L44" s="2">
        <v>3333</v>
      </c>
      <c r="M44" s="2">
        <v>7333</v>
      </c>
      <c r="N44" s="2">
        <v>10000</v>
      </c>
      <c r="O44" s="2">
        <v>3330</v>
      </c>
      <c r="P44" s="2" t="s">
        <v>247</v>
      </c>
    </row>
    <row r="45" spans="1:16" ht="70.5" customHeight="1" x14ac:dyDescent="0.25">
      <c r="A45" s="2" t="s">
        <v>167</v>
      </c>
      <c r="B45" s="2" t="s">
        <v>248</v>
      </c>
      <c r="C45" s="2" t="s">
        <v>15</v>
      </c>
      <c r="D45" s="2" t="s">
        <v>249</v>
      </c>
      <c r="E45" s="2" t="s">
        <v>250</v>
      </c>
      <c r="F45" s="2" t="s">
        <v>193</v>
      </c>
      <c r="G45" s="2" t="s">
        <v>251</v>
      </c>
      <c r="H45" s="2" t="s">
        <v>252</v>
      </c>
      <c r="I45" s="2" t="s">
        <v>253</v>
      </c>
      <c r="J45" s="2">
        <v>3</v>
      </c>
      <c r="K45" s="2" t="s">
        <v>66</v>
      </c>
      <c r="L45" s="2">
        <v>0</v>
      </c>
      <c r="M45" s="2">
        <v>0</v>
      </c>
      <c r="N45" s="2">
        <v>1</v>
      </c>
      <c r="O45" s="2">
        <v>0</v>
      </c>
      <c r="P45" s="2" t="s">
        <v>254</v>
      </c>
    </row>
    <row r="46" spans="1:16" ht="70.5" customHeight="1" x14ac:dyDescent="0.25">
      <c r="A46" s="2" t="s">
        <v>167</v>
      </c>
      <c r="B46" s="2" t="s">
        <v>255</v>
      </c>
      <c r="C46" s="2" t="s">
        <v>15</v>
      </c>
      <c r="D46" s="2" t="s">
        <v>249</v>
      </c>
      <c r="E46" s="2" t="s">
        <v>256</v>
      </c>
      <c r="F46" s="2" t="s">
        <v>200</v>
      </c>
      <c r="G46" s="2" t="s">
        <v>257</v>
      </c>
      <c r="H46" s="2" t="s">
        <v>258</v>
      </c>
      <c r="I46" s="2" t="s">
        <v>259</v>
      </c>
      <c r="J46" s="2">
        <v>9000</v>
      </c>
      <c r="K46" s="2" t="s">
        <v>66</v>
      </c>
      <c r="L46" s="2">
        <v>0</v>
      </c>
      <c r="M46" s="2">
        <v>0</v>
      </c>
      <c r="N46" s="2">
        <v>9000</v>
      </c>
      <c r="O46" s="2">
        <v>0</v>
      </c>
      <c r="P46" s="2" t="s">
        <v>260</v>
      </c>
    </row>
    <row r="47" spans="1:16" ht="70.5" customHeight="1" x14ac:dyDescent="0.25">
      <c r="A47" s="2" t="s">
        <v>167</v>
      </c>
      <c r="B47" s="2" t="s">
        <v>248</v>
      </c>
      <c r="C47" s="2" t="s">
        <v>15</v>
      </c>
      <c r="D47" s="2" t="s">
        <v>249</v>
      </c>
      <c r="E47" s="2" t="s">
        <v>256</v>
      </c>
      <c r="F47" s="2" t="s">
        <v>200</v>
      </c>
      <c r="G47" s="2" t="s">
        <v>261</v>
      </c>
      <c r="H47" s="2" t="s">
        <v>262</v>
      </c>
      <c r="I47" s="2" t="s">
        <v>263</v>
      </c>
      <c r="J47" s="2">
        <v>12000</v>
      </c>
      <c r="K47" s="2" t="s">
        <v>66</v>
      </c>
      <c r="L47" s="2">
        <v>0</v>
      </c>
      <c r="M47" s="2">
        <v>0</v>
      </c>
      <c r="N47" s="2">
        <v>12000</v>
      </c>
      <c r="O47" s="2">
        <v>0</v>
      </c>
      <c r="P47" s="2" t="s">
        <v>264</v>
      </c>
    </row>
    <row r="48" spans="1:16" ht="70.5" customHeight="1" x14ac:dyDescent="0.25">
      <c r="A48" s="2" t="s">
        <v>167</v>
      </c>
      <c r="B48" s="2" t="s">
        <v>265</v>
      </c>
      <c r="C48" s="2" t="s">
        <v>15</v>
      </c>
      <c r="D48" s="2" t="s">
        <v>249</v>
      </c>
      <c r="E48" s="2" t="s">
        <v>256</v>
      </c>
      <c r="F48" s="2" t="s">
        <v>200</v>
      </c>
      <c r="G48" s="2" t="s">
        <v>266</v>
      </c>
      <c r="H48" s="2" t="s">
        <v>267</v>
      </c>
      <c r="I48" s="2" t="s">
        <v>268</v>
      </c>
      <c r="J48" s="2">
        <v>12500</v>
      </c>
      <c r="K48" s="2" t="s">
        <v>66</v>
      </c>
      <c r="L48" s="2">
        <v>0</v>
      </c>
      <c r="M48" s="2">
        <v>0</v>
      </c>
      <c r="N48" s="2">
        <v>12500</v>
      </c>
      <c r="O48" s="2">
        <v>0</v>
      </c>
      <c r="P48" s="2" t="s">
        <v>269</v>
      </c>
    </row>
    <row r="49" spans="1:16" ht="70.5" customHeight="1" x14ac:dyDescent="0.25">
      <c r="A49" s="2" t="s">
        <v>167</v>
      </c>
      <c r="B49" s="2" t="s">
        <v>248</v>
      </c>
      <c r="C49" s="2" t="s">
        <v>15</v>
      </c>
      <c r="D49" s="2" t="s">
        <v>249</v>
      </c>
      <c r="E49" s="2" t="s">
        <v>250</v>
      </c>
      <c r="F49" s="2" t="s">
        <v>243</v>
      </c>
      <c r="G49" s="2" t="s">
        <v>270</v>
      </c>
      <c r="H49" s="2" t="s">
        <v>271</v>
      </c>
      <c r="I49" s="2" t="s">
        <v>271</v>
      </c>
      <c r="J49" s="2">
        <v>1</v>
      </c>
      <c r="K49" s="2" t="s">
        <v>66</v>
      </c>
      <c r="L49" s="2">
        <v>0</v>
      </c>
      <c r="M49" s="2">
        <v>0</v>
      </c>
      <c r="N49" s="2">
        <v>1</v>
      </c>
      <c r="O49" s="2">
        <v>0</v>
      </c>
      <c r="P49" s="2" t="s">
        <v>272</v>
      </c>
    </row>
    <row r="50" spans="1:16" ht="70.5" customHeight="1" x14ac:dyDescent="0.25">
      <c r="A50" s="2" t="s">
        <v>167</v>
      </c>
      <c r="B50" s="2" t="s">
        <v>265</v>
      </c>
      <c r="C50" s="2" t="s">
        <v>15</v>
      </c>
      <c r="D50" s="2" t="s">
        <v>249</v>
      </c>
      <c r="E50" s="2" t="s">
        <v>250</v>
      </c>
      <c r="F50" s="2" t="s">
        <v>243</v>
      </c>
      <c r="G50" s="2" t="s">
        <v>273</v>
      </c>
      <c r="H50" s="2" t="s">
        <v>274</v>
      </c>
      <c r="I50" s="2" t="s">
        <v>275</v>
      </c>
      <c r="J50" s="2">
        <v>1</v>
      </c>
      <c r="K50" s="2" t="s">
        <v>66</v>
      </c>
      <c r="L50" s="2">
        <v>0</v>
      </c>
      <c r="M50" s="2">
        <v>0</v>
      </c>
      <c r="N50" s="2">
        <v>1</v>
      </c>
      <c r="O50" s="2">
        <v>0</v>
      </c>
      <c r="P50" s="2" t="s">
        <v>272</v>
      </c>
    </row>
    <row r="51" spans="1:16" ht="70.5" customHeight="1" x14ac:dyDescent="0.25">
      <c r="A51" s="2" t="s">
        <v>167</v>
      </c>
      <c r="B51" s="2" t="s">
        <v>276</v>
      </c>
      <c r="C51" s="2" t="s">
        <v>15</v>
      </c>
      <c r="D51" s="2" t="s">
        <v>249</v>
      </c>
      <c r="E51" s="2" t="s">
        <v>250</v>
      </c>
      <c r="F51" s="2" t="s">
        <v>243</v>
      </c>
      <c r="G51" s="2" t="s">
        <v>277</v>
      </c>
      <c r="H51" s="2" t="s">
        <v>278</v>
      </c>
      <c r="I51" s="2" t="s">
        <v>278</v>
      </c>
      <c r="J51" s="2">
        <v>1</v>
      </c>
      <c r="K51" s="2" t="s">
        <v>66</v>
      </c>
      <c r="L51" s="2">
        <v>0</v>
      </c>
      <c r="M51" s="2">
        <v>0</v>
      </c>
      <c r="N51" s="2">
        <v>1</v>
      </c>
      <c r="O51" s="2">
        <v>0</v>
      </c>
      <c r="P51" s="2" t="s">
        <v>272</v>
      </c>
    </row>
    <row r="52" spans="1:16" ht="70.5" customHeight="1" x14ac:dyDescent="0.25">
      <c r="A52" s="2" t="s">
        <v>167</v>
      </c>
      <c r="B52" s="2" t="s">
        <v>255</v>
      </c>
      <c r="C52" s="2" t="s">
        <v>15</v>
      </c>
      <c r="D52" s="2" t="s">
        <v>249</v>
      </c>
      <c r="E52" s="2" t="s">
        <v>250</v>
      </c>
      <c r="F52" s="2" t="s">
        <v>186</v>
      </c>
      <c r="G52" s="2" t="s">
        <v>279</v>
      </c>
      <c r="H52" s="2" t="s">
        <v>280</v>
      </c>
      <c r="I52" s="2" t="s">
        <v>281</v>
      </c>
      <c r="J52" s="2">
        <v>1450</v>
      </c>
      <c r="K52" s="2" t="s">
        <v>66</v>
      </c>
      <c r="L52" s="2">
        <v>0</v>
      </c>
      <c r="M52" s="2">
        <v>0</v>
      </c>
      <c r="N52" s="2">
        <v>1450</v>
      </c>
      <c r="O52" s="2">
        <v>0</v>
      </c>
      <c r="P52" s="2" t="s">
        <v>282</v>
      </c>
    </row>
    <row r="53" spans="1:16" ht="70.5" customHeight="1" x14ac:dyDescent="0.25">
      <c r="A53" s="2" t="s">
        <v>167</v>
      </c>
      <c r="B53" s="2" t="s">
        <v>40</v>
      </c>
      <c r="C53" s="2" t="s">
        <v>15</v>
      </c>
      <c r="D53" s="2" t="s">
        <v>249</v>
      </c>
      <c r="E53" s="2" t="s">
        <v>250</v>
      </c>
      <c r="F53" s="2" t="s">
        <v>186</v>
      </c>
      <c r="G53" s="2" t="s">
        <v>283</v>
      </c>
      <c r="H53" s="2" t="s">
        <v>284</v>
      </c>
      <c r="I53" s="2" t="s">
        <v>285</v>
      </c>
      <c r="J53" s="2">
        <v>1500</v>
      </c>
      <c r="K53" s="2" t="s">
        <v>66</v>
      </c>
      <c r="L53" s="2">
        <v>0</v>
      </c>
      <c r="M53" s="2">
        <v>0</v>
      </c>
      <c r="N53" s="2">
        <v>1500</v>
      </c>
      <c r="O53" s="2">
        <v>0</v>
      </c>
      <c r="P53" s="2" t="s">
        <v>272</v>
      </c>
    </row>
    <row r="54" spans="1:16" ht="70.5" customHeight="1" x14ac:dyDescent="0.25">
      <c r="A54" s="2" t="s">
        <v>167</v>
      </c>
      <c r="B54" s="2" t="s">
        <v>255</v>
      </c>
      <c r="C54" s="2" t="s">
        <v>15</v>
      </c>
      <c r="D54" s="2" t="s">
        <v>249</v>
      </c>
      <c r="E54" s="2" t="s">
        <v>286</v>
      </c>
      <c r="F54" s="2" t="s">
        <v>186</v>
      </c>
      <c r="G54" s="2" t="s">
        <v>287</v>
      </c>
      <c r="H54" s="2" t="s">
        <v>288</v>
      </c>
      <c r="I54" s="2" t="s">
        <v>289</v>
      </c>
      <c r="J54" s="2">
        <v>2500</v>
      </c>
      <c r="K54" s="2" t="s">
        <v>66</v>
      </c>
      <c r="L54" s="2">
        <v>0</v>
      </c>
      <c r="M54" s="2">
        <v>0</v>
      </c>
      <c r="N54" s="2">
        <v>2500</v>
      </c>
      <c r="O54" s="2">
        <v>0</v>
      </c>
      <c r="P54" s="2" t="s">
        <v>290</v>
      </c>
    </row>
    <row r="55" spans="1:16" ht="70.5" customHeight="1" x14ac:dyDescent="0.25">
      <c r="A55" s="2" t="s">
        <v>167</v>
      </c>
      <c r="B55" s="2" t="s">
        <v>248</v>
      </c>
      <c r="C55" s="2" t="s">
        <v>15</v>
      </c>
      <c r="D55" s="2" t="s">
        <v>249</v>
      </c>
      <c r="E55" s="2" t="s">
        <v>286</v>
      </c>
      <c r="F55" s="2" t="s">
        <v>186</v>
      </c>
      <c r="G55" s="2" t="s">
        <v>291</v>
      </c>
      <c r="H55" s="2" t="s">
        <v>292</v>
      </c>
      <c r="I55" s="2" t="s">
        <v>293</v>
      </c>
      <c r="J55" s="2">
        <v>500</v>
      </c>
      <c r="K55" s="2" t="s">
        <v>66</v>
      </c>
      <c r="L55" s="2">
        <v>0</v>
      </c>
      <c r="M55" s="2">
        <v>0</v>
      </c>
      <c r="N55" s="2">
        <v>500</v>
      </c>
      <c r="O55" s="2">
        <v>0</v>
      </c>
      <c r="P55" s="2" t="s">
        <v>294</v>
      </c>
    </row>
    <row r="56" spans="1:16" ht="70.5" customHeight="1" x14ac:dyDescent="0.25">
      <c r="A56" s="2" t="s">
        <v>167</v>
      </c>
      <c r="B56" s="2" t="s">
        <v>265</v>
      </c>
      <c r="C56" s="2" t="s">
        <v>15</v>
      </c>
      <c r="D56" s="2" t="s">
        <v>249</v>
      </c>
      <c r="E56" s="2" t="s">
        <v>286</v>
      </c>
      <c r="F56" s="2" t="s">
        <v>186</v>
      </c>
      <c r="G56" s="2" t="s">
        <v>295</v>
      </c>
      <c r="H56" s="2" t="s">
        <v>296</v>
      </c>
      <c r="I56" s="2" t="s">
        <v>297</v>
      </c>
      <c r="J56" s="2">
        <v>716</v>
      </c>
      <c r="K56" s="2" t="s">
        <v>66</v>
      </c>
      <c r="L56" s="2">
        <v>0</v>
      </c>
      <c r="M56" s="2">
        <v>0</v>
      </c>
      <c r="N56" s="2">
        <v>500</v>
      </c>
      <c r="O56" s="2">
        <v>0</v>
      </c>
      <c r="P56" s="2" t="s">
        <v>298</v>
      </c>
    </row>
    <row r="57" spans="1:16" ht="70.5" customHeight="1" x14ac:dyDescent="0.25">
      <c r="A57" s="2" t="s">
        <v>299</v>
      </c>
      <c r="B57" s="2" t="s">
        <v>300</v>
      </c>
      <c r="C57" s="2" t="s">
        <v>16</v>
      </c>
      <c r="D57" s="2" t="s">
        <v>301</v>
      </c>
      <c r="E57" s="2" t="s">
        <v>302</v>
      </c>
      <c r="F57" s="2" t="s">
        <v>186</v>
      </c>
      <c r="G57" s="2" t="s">
        <v>303</v>
      </c>
      <c r="H57" s="2" t="s">
        <v>304</v>
      </c>
      <c r="I57" s="2" t="s">
        <v>305</v>
      </c>
      <c r="J57" s="2">
        <v>500</v>
      </c>
      <c r="K57" s="2" t="s">
        <v>66</v>
      </c>
      <c r="L57" s="2">
        <v>0</v>
      </c>
      <c r="M57" s="2">
        <v>0</v>
      </c>
      <c r="N57" s="2">
        <v>0</v>
      </c>
      <c r="O57" s="2">
        <v>0</v>
      </c>
      <c r="P57" s="2" t="s">
        <v>306</v>
      </c>
    </row>
    <row r="58" spans="1:16" ht="70.5" customHeight="1" x14ac:dyDescent="0.25">
      <c r="A58" s="2" t="s">
        <v>299</v>
      </c>
      <c r="B58" s="2" t="s">
        <v>307</v>
      </c>
      <c r="C58" s="2" t="s">
        <v>16</v>
      </c>
      <c r="D58" s="2" t="s">
        <v>301</v>
      </c>
      <c r="E58" s="2" t="s">
        <v>308</v>
      </c>
      <c r="F58" s="2" t="s">
        <v>309</v>
      </c>
      <c r="G58" s="2" t="s">
        <v>310</v>
      </c>
      <c r="H58" s="2" t="s">
        <v>311</v>
      </c>
      <c r="I58" s="2" t="s">
        <v>312</v>
      </c>
      <c r="J58" s="2">
        <v>50</v>
      </c>
      <c r="K58" s="2" t="s">
        <v>66</v>
      </c>
      <c r="L58" s="2">
        <v>0</v>
      </c>
      <c r="M58" s="2">
        <v>0</v>
      </c>
      <c r="N58" s="2">
        <v>0</v>
      </c>
      <c r="O58" s="2">
        <v>0</v>
      </c>
      <c r="P58" s="2" t="s">
        <v>313</v>
      </c>
    </row>
    <row r="59" spans="1:16" ht="70.5" customHeight="1" x14ac:dyDescent="0.25">
      <c r="A59" s="2" t="s">
        <v>299</v>
      </c>
      <c r="B59" s="2" t="s">
        <v>314</v>
      </c>
      <c r="C59" s="2" t="s">
        <v>16</v>
      </c>
      <c r="D59" s="2" t="s">
        <v>301</v>
      </c>
      <c r="E59" s="2" t="s">
        <v>315</v>
      </c>
      <c r="F59" s="2" t="s">
        <v>227</v>
      </c>
      <c r="G59" s="2" t="s">
        <v>316</v>
      </c>
      <c r="H59" s="2" t="s">
        <v>317</v>
      </c>
      <c r="I59" s="2" t="s">
        <v>318</v>
      </c>
      <c r="J59" s="2">
        <v>19</v>
      </c>
      <c r="K59" s="2" t="s">
        <v>66</v>
      </c>
      <c r="L59" s="2">
        <v>0</v>
      </c>
      <c r="M59" s="2">
        <v>0</v>
      </c>
      <c r="N59" s="2">
        <v>0</v>
      </c>
      <c r="O59" s="2">
        <v>0</v>
      </c>
      <c r="P59" s="2" t="s">
        <v>319</v>
      </c>
    </row>
    <row r="60" spans="1:16" ht="70.5" customHeight="1" x14ac:dyDescent="0.25">
      <c r="A60" s="2" t="s">
        <v>299</v>
      </c>
      <c r="B60" s="2" t="s">
        <v>320</v>
      </c>
      <c r="C60" s="2" t="s">
        <v>16</v>
      </c>
      <c r="D60" s="2" t="s">
        <v>301</v>
      </c>
      <c r="E60" s="2" t="s">
        <v>321</v>
      </c>
      <c r="F60" s="2" t="s">
        <v>58</v>
      </c>
      <c r="G60" s="2" t="s">
        <v>322</v>
      </c>
      <c r="H60" s="2" t="s">
        <v>323</v>
      </c>
      <c r="I60" s="2" t="s">
        <v>324</v>
      </c>
      <c r="J60" s="2">
        <v>7200</v>
      </c>
      <c r="K60" s="2" t="s">
        <v>66</v>
      </c>
      <c r="L60" s="2">
        <v>0</v>
      </c>
      <c r="M60" s="2">
        <v>0</v>
      </c>
      <c r="N60" s="2">
        <v>0</v>
      </c>
      <c r="O60" s="2">
        <v>0</v>
      </c>
      <c r="P60" s="2" t="s">
        <v>325</v>
      </c>
    </row>
    <row r="61" spans="1:16" ht="70.5" customHeight="1" x14ac:dyDescent="0.25">
      <c r="A61" s="2" t="s">
        <v>299</v>
      </c>
      <c r="B61" s="2" t="s">
        <v>326</v>
      </c>
      <c r="C61" s="2" t="s">
        <v>16</v>
      </c>
      <c r="D61" s="2" t="s">
        <v>301</v>
      </c>
      <c r="E61" s="2" t="s">
        <v>327</v>
      </c>
      <c r="F61" s="2" t="s">
        <v>309</v>
      </c>
      <c r="G61" s="2" t="s">
        <v>328</v>
      </c>
      <c r="H61" s="2" t="s">
        <v>329</v>
      </c>
      <c r="I61" s="2" t="s">
        <v>330</v>
      </c>
      <c r="J61" s="2">
        <v>4</v>
      </c>
      <c r="K61" s="2" t="s">
        <v>66</v>
      </c>
      <c r="L61" s="2">
        <v>0</v>
      </c>
      <c r="M61" s="2">
        <v>0</v>
      </c>
      <c r="N61" s="2">
        <v>0</v>
      </c>
      <c r="O61" s="2">
        <v>0</v>
      </c>
      <c r="P61" s="2" t="s">
        <v>331</v>
      </c>
    </row>
    <row r="62" spans="1:16" ht="70.5" customHeight="1" x14ac:dyDescent="0.25">
      <c r="A62" s="2" t="s">
        <v>299</v>
      </c>
      <c r="B62" s="2" t="s">
        <v>307</v>
      </c>
      <c r="C62" s="2" t="s">
        <v>16</v>
      </c>
      <c r="D62" s="2" t="s">
        <v>301</v>
      </c>
      <c r="E62" s="2" t="s">
        <v>308</v>
      </c>
      <c r="F62" s="2">
        <v>0</v>
      </c>
      <c r="G62" s="2" t="s">
        <v>332</v>
      </c>
      <c r="H62" s="2" t="s">
        <v>333</v>
      </c>
      <c r="I62" s="2" t="s">
        <v>334</v>
      </c>
      <c r="J62" s="2">
        <v>15</v>
      </c>
      <c r="K62" s="2" t="s">
        <v>66</v>
      </c>
      <c r="L62" s="2">
        <v>0</v>
      </c>
      <c r="M62" s="2">
        <v>0</v>
      </c>
      <c r="N62" s="2">
        <v>0</v>
      </c>
      <c r="O62" s="2">
        <v>0</v>
      </c>
      <c r="P62" s="2" t="s">
        <v>335</v>
      </c>
    </row>
    <row r="63" spans="1:16" ht="70.5" customHeight="1" x14ac:dyDescent="0.25">
      <c r="A63" s="2" t="s">
        <v>299</v>
      </c>
      <c r="B63" s="2" t="s">
        <v>336</v>
      </c>
      <c r="C63" s="2" t="s">
        <v>16</v>
      </c>
      <c r="D63" s="2" t="s">
        <v>301</v>
      </c>
      <c r="E63" s="2" t="s">
        <v>337</v>
      </c>
      <c r="F63" s="2" t="s">
        <v>227</v>
      </c>
      <c r="G63" s="2" t="s">
        <v>338</v>
      </c>
      <c r="H63" s="2" t="s">
        <v>339</v>
      </c>
      <c r="I63" s="2" t="s">
        <v>340</v>
      </c>
      <c r="J63" s="2">
        <v>12</v>
      </c>
      <c r="K63" s="2" t="s">
        <v>66</v>
      </c>
      <c r="L63" s="2">
        <v>0</v>
      </c>
      <c r="M63" s="2">
        <v>0</v>
      </c>
      <c r="N63" s="2">
        <v>0</v>
      </c>
      <c r="O63" s="2">
        <v>0</v>
      </c>
      <c r="P63" s="2" t="s">
        <v>341</v>
      </c>
    </row>
    <row r="64" spans="1:16" ht="90" x14ac:dyDescent="0.25">
      <c r="A64" s="2" t="s">
        <v>299</v>
      </c>
      <c r="B64" s="2" t="s">
        <v>326</v>
      </c>
      <c r="C64" s="2" t="s">
        <v>16</v>
      </c>
      <c r="D64" s="2" t="s">
        <v>301</v>
      </c>
      <c r="E64" s="2" t="s">
        <v>342</v>
      </c>
      <c r="F64" s="2" t="s">
        <v>200</v>
      </c>
      <c r="G64" s="2" t="s">
        <v>343</v>
      </c>
      <c r="H64" s="2" t="s">
        <v>344</v>
      </c>
      <c r="I64" s="2" t="s">
        <v>345</v>
      </c>
      <c r="J64" s="2">
        <v>50000</v>
      </c>
      <c r="K64" s="2" t="s">
        <v>66</v>
      </c>
      <c r="L64" s="2">
        <v>0</v>
      </c>
      <c r="M64" s="2">
        <v>0</v>
      </c>
      <c r="N64" s="2">
        <v>0</v>
      </c>
      <c r="O64" s="2">
        <v>0</v>
      </c>
      <c r="P64" s="2" t="s">
        <v>346</v>
      </c>
    </row>
    <row r="65" spans="1:16" ht="90" x14ac:dyDescent="0.25">
      <c r="A65" s="2" t="s">
        <v>299</v>
      </c>
      <c r="B65" s="2" t="s">
        <v>314</v>
      </c>
      <c r="C65" s="2" t="s">
        <v>16</v>
      </c>
      <c r="D65" s="2" t="s">
        <v>301</v>
      </c>
      <c r="E65" s="2" t="s">
        <v>315</v>
      </c>
      <c r="F65" s="2">
        <v>0</v>
      </c>
      <c r="G65" s="2" t="s">
        <v>347</v>
      </c>
      <c r="H65" s="2" t="s">
        <v>348</v>
      </c>
      <c r="I65" s="2" t="s">
        <v>349</v>
      </c>
      <c r="J65" s="2">
        <v>382</v>
      </c>
      <c r="K65" s="2" t="s">
        <v>66</v>
      </c>
      <c r="L65" s="2">
        <v>0</v>
      </c>
      <c r="M65" s="2">
        <v>0</v>
      </c>
      <c r="N65" s="2">
        <v>0</v>
      </c>
      <c r="O65" s="2">
        <v>0</v>
      </c>
      <c r="P65" s="2" t="s">
        <v>350</v>
      </c>
    </row>
  </sheetData>
  <autoFilter ref="A1:P65" xr:uid="{BAC3E342-A252-40F9-9F2D-AD21EE4E5A07}"/>
  <sortState xmlns:xlrd2="http://schemas.microsoft.com/office/spreadsheetml/2017/richdata2" ref="A2:P11">
    <sortCondition ref="C2:C1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B6D67-6B1A-48E4-B286-A29FFDBCE252}">
  <dimension ref="A1:Z85"/>
  <sheetViews>
    <sheetView zoomScale="60" zoomScaleNormal="60" workbookViewId="0">
      <pane ySplit="3" topLeftCell="A4" activePane="bottomLeft" state="frozen"/>
      <selection pane="bottomLeft" activeCell="J5" sqref="J5"/>
    </sheetView>
  </sheetViews>
  <sheetFormatPr baseColWidth="10" defaultColWidth="11.42578125" defaultRowHeight="60.75" customHeight="1" x14ac:dyDescent="0.25"/>
  <cols>
    <col min="1" max="1" width="11.42578125" style="9"/>
    <col min="2" max="7" width="11.85546875" customWidth="1"/>
    <col min="8" max="8" width="20.85546875" customWidth="1"/>
    <col min="9" max="14" width="11.85546875" customWidth="1"/>
    <col min="15" max="15" width="16.140625" customWidth="1"/>
    <col min="16" max="16" width="12.85546875" customWidth="1"/>
    <col min="17" max="18" width="11.85546875" customWidth="1"/>
    <col min="19" max="19" width="25.42578125" customWidth="1"/>
    <col min="20" max="20" width="100.28515625" style="8" customWidth="1"/>
    <col min="21" max="22" width="31.5703125" customWidth="1"/>
    <col min="23" max="23" width="23.42578125" customWidth="1"/>
    <col min="24" max="24" width="129.28515625" style="8" customWidth="1"/>
    <col min="25" max="25" width="11.42578125" customWidth="1"/>
    <col min="26" max="26" width="66.140625" customWidth="1"/>
  </cols>
  <sheetData>
    <row r="1" spans="1:26" ht="60.75" customHeight="1" x14ac:dyDescent="0.25">
      <c r="S1" s="85" t="s">
        <v>351</v>
      </c>
      <c r="T1" s="86"/>
      <c r="U1" s="87" t="s">
        <v>352</v>
      </c>
      <c r="V1" s="87"/>
      <c r="W1" s="87"/>
      <c r="X1" s="87"/>
    </row>
    <row r="2" spans="1:26" s="5" customFormat="1" ht="60.75" customHeight="1" x14ac:dyDescent="0.3">
      <c r="A2" s="88" t="s">
        <v>353</v>
      </c>
      <c r="B2" s="88" t="s">
        <v>23</v>
      </c>
      <c r="C2" s="90" t="s">
        <v>24</v>
      </c>
      <c r="D2" s="90" t="s">
        <v>25</v>
      </c>
      <c r="E2" s="90" t="s">
        <v>26</v>
      </c>
      <c r="F2" s="90" t="s">
        <v>27</v>
      </c>
      <c r="G2" s="90" t="s">
        <v>28</v>
      </c>
      <c r="H2" s="90" t="s">
        <v>29</v>
      </c>
      <c r="I2" s="90" t="s">
        <v>30</v>
      </c>
      <c r="J2" s="90" t="s">
        <v>31</v>
      </c>
      <c r="K2" s="90" t="s">
        <v>449</v>
      </c>
      <c r="L2" s="47" t="s">
        <v>450</v>
      </c>
      <c r="M2" s="90" t="s">
        <v>33</v>
      </c>
      <c r="N2" s="96" t="s">
        <v>354</v>
      </c>
      <c r="O2" s="97"/>
      <c r="P2" s="88"/>
      <c r="Q2" s="90" t="s">
        <v>355</v>
      </c>
      <c r="R2" s="90" t="s">
        <v>356</v>
      </c>
      <c r="S2" s="93" t="s">
        <v>37</v>
      </c>
      <c r="T2" s="94" t="s">
        <v>38</v>
      </c>
      <c r="U2" s="92" t="s">
        <v>357</v>
      </c>
      <c r="V2" s="92" t="s">
        <v>358</v>
      </c>
      <c r="W2" s="95" t="s">
        <v>359</v>
      </c>
      <c r="X2" s="92" t="s">
        <v>360</v>
      </c>
      <c r="Z2" s="98"/>
    </row>
    <row r="3" spans="1:26" s="5" customFormat="1" ht="30" customHeight="1" x14ac:dyDescent="0.3">
      <c r="A3" s="89"/>
      <c r="B3" s="89"/>
      <c r="C3" s="91"/>
      <c r="D3" s="91"/>
      <c r="E3" s="91"/>
      <c r="F3" s="91"/>
      <c r="G3" s="91"/>
      <c r="H3" s="91"/>
      <c r="I3" s="91"/>
      <c r="J3" s="91"/>
      <c r="K3" s="91"/>
      <c r="L3" s="48"/>
      <c r="M3" s="91"/>
      <c r="N3" s="6" t="s">
        <v>361</v>
      </c>
      <c r="O3" s="6" t="s">
        <v>362</v>
      </c>
      <c r="P3" s="6" t="s">
        <v>363</v>
      </c>
      <c r="Q3" s="91"/>
      <c r="R3" s="91"/>
      <c r="S3" s="93"/>
      <c r="T3" s="94"/>
      <c r="U3" s="92"/>
      <c r="V3" s="92"/>
      <c r="W3" s="95"/>
      <c r="X3" s="92"/>
      <c r="Z3" s="99" t="s">
        <v>418</v>
      </c>
    </row>
    <row r="4" spans="1:26" ht="183.75" customHeight="1" x14ac:dyDescent="0.25">
      <c r="A4" s="10">
        <v>1</v>
      </c>
      <c r="B4" s="4" t="s">
        <v>39</v>
      </c>
      <c r="C4" s="4" t="s">
        <v>40</v>
      </c>
      <c r="D4" s="4" t="s">
        <v>1</v>
      </c>
      <c r="E4" s="4" t="s">
        <v>41</v>
      </c>
      <c r="F4" s="4" t="s">
        <v>42</v>
      </c>
      <c r="G4" s="4" t="s">
        <v>43</v>
      </c>
      <c r="H4" s="4" t="s">
        <v>44</v>
      </c>
      <c r="I4" s="4" t="s">
        <v>45</v>
      </c>
      <c r="J4" s="4" t="s">
        <v>46</v>
      </c>
      <c r="K4" s="4">
        <v>80</v>
      </c>
      <c r="L4" s="4" t="s">
        <v>537</v>
      </c>
      <c r="M4" s="4" t="s">
        <v>47</v>
      </c>
      <c r="N4" s="4">
        <v>80</v>
      </c>
      <c r="O4" s="4">
        <v>80</v>
      </c>
      <c r="P4" s="4">
        <v>80</v>
      </c>
      <c r="Q4" s="4" t="s">
        <v>537</v>
      </c>
      <c r="R4" s="20" t="s">
        <v>537</v>
      </c>
      <c r="S4" s="25">
        <v>52</v>
      </c>
      <c r="T4" s="36" t="s">
        <v>48</v>
      </c>
      <c r="U4" s="13">
        <v>495</v>
      </c>
      <c r="V4" s="13">
        <v>502</v>
      </c>
      <c r="W4" s="51">
        <f>+U4/V4</f>
        <v>0.98605577689243029</v>
      </c>
      <c r="X4" s="52" t="s">
        <v>406</v>
      </c>
      <c r="Z4" s="38"/>
    </row>
    <row r="5" spans="1:26" ht="198" customHeight="1" x14ac:dyDescent="0.25">
      <c r="A5" s="10">
        <v>2</v>
      </c>
      <c r="B5" s="2" t="s">
        <v>39</v>
      </c>
      <c r="C5" s="4" t="s">
        <v>40</v>
      </c>
      <c r="D5" s="2" t="s">
        <v>49</v>
      </c>
      <c r="E5" s="2" t="s">
        <v>50</v>
      </c>
      <c r="F5" s="2" t="s">
        <v>42</v>
      </c>
      <c r="G5" s="2" t="s">
        <v>43</v>
      </c>
      <c r="H5" s="2" t="s">
        <v>51</v>
      </c>
      <c r="I5" s="2" t="s">
        <v>52</v>
      </c>
      <c r="J5" s="2" t="s">
        <v>53</v>
      </c>
      <c r="K5" s="2">
        <v>100</v>
      </c>
      <c r="L5" s="2" t="s">
        <v>537</v>
      </c>
      <c r="M5" s="2" t="s">
        <v>47</v>
      </c>
      <c r="N5" s="2" t="s">
        <v>537</v>
      </c>
      <c r="O5" s="2" t="s">
        <v>537</v>
      </c>
      <c r="P5" s="2">
        <v>100</v>
      </c>
      <c r="Q5" s="4" t="s">
        <v>537</v>
      </c>
      <c r="R5" s="20" t="s">
        <v>537</v>
      </c>
      <c r="S5" s="25">
        <v>0</v>
      </c>
      <c r="T5" s="36" t="s">
        <v>409</v>
      </c>
      <c r="U5" s="13">
        <v>0</v>
      </c>
      <c r="V5" s="13">
        <v>19</v>
      </c>
      <c r="W5" s="51">
        <f t="shared" ref="W5:W7" si="0">+(IF(ISERROR(U5/V5)*100,"-",(U5/V5)*100))</f>
        <v>0</v>
      </c>
      <c r="X5" s="53" t="s">
        <v>408</v>
      </c>
      <c r="Z5" s="24"/>
    </row>
    <row r="6" spans="1:26" ht="89.25" customHeight="1" x14ac:dyDescent="0.25">
      <c r="A6" s="10">
        <v>3</v>
      </c>
      <c r="B6" s="2" t="s">
        <v>39</v>
      </c>
      <c r="C6" s="4" t="s">
        <v>40</v>
      </c>
      <c r="D6" s="2" t="s">
        <v>49</v>
      </c>
      <c r="E6" s="2" t="s">
        <v>50</v>
      </c>
      <c r="F6" s="2" t="s">
        <v>42</v>
      </c>
      <c r="G6" s="2" t="s">
        <v>43</v>
      </c>
      <c r="H6" s="2" t="s">
        <v>54</v>
      </c>
      <c r="I6" s="2" t="s">
        <v>55</v>
      </c>
      <c r="J6" s="2" t="s">
        <v>505</v>
      </c>
      <c r="K6" s="2">
        <v>80</v>
      </c>
      <c r="L6" s="2" t="s">
        <v>537</v>
      </c>
      <c r="M6" s="2" t="s">
        <v>47</v>
      </c>
      <c r="N6" s="2" t="s">
        <v>537</v>
      </c>
      <c r="O6" s="2" t="s">
        <v>537</v>
      </c>
      <c r="P6" s="2">
        <v>80</v>
      </c>
      <c r="Q6" s="4" t="s">
        <v>537</v>
      </c>
      <c r="R6" s="20" t="s">
        <v>537</v>
      </c>
      <c r="S6" s="25">
        <v>21</v>
      </c>
      <c r="T6" s="49" t="s">
        <v>422</v>
      </c>
      <c r="U6" s="13">
        <v>48</v>
      </c>
      <c r="V6" s="13">
        <v>100</v>
      </c>
      <c r="W6" s="51">
        <f t="shared" si="0"/>
        <v>48</v>
      </c>
      <c r="X6" s="54" t="s">
        <v>420</v>
      </c>
      <c r="Z6" s="34" t="s">
        <v>411</v>
      </c>
    </row>
    <row r="7" spans="1:26" ht="89.25" customHeight="1" x14ac:dyDescent="0.25">
      <c r="A7" s="10">
        <v>4</v>
      </c>
      <c r="B7" s="2" t="s">
        <v>39</v>
      </c>
      <c r="C7" s="4" t="s">
        <v>40</v>
      </c>
      <c r="D7" s="2" t="s">
        <v>2</v>
      </c>
      <c r="E7" s="2" t="s">
        <v>57</v>
      </c>
      <c r="F7" s="2" t="s">
        <v>42</v>
      </c>
      <c r="G7" s="2" t="s">
        <v>58</v>
      </c>
      <c r="H7" s="2" t="s">
        <v>59</v>
      </c>
      <c r="I7" s="2" t="s">
        <v>60</v>
      </c>
      <c r="J7" s="2" t="s">
        <v>61</v>
      </c>
      <c r="K7" s="2">
        <v>100</v>
      </c>
      <c r="L7" s="2" t="s">
        <v>537</v>
      </c>
      <c r="M7" s="2" t="s">
        <v>47</v>
      </c>
      <c r="N7" s="2" t="s">
        <v>537</v>
      </c>
      <c r="O7" s="2" t="s">
        <v>537</v>
      </c>
      <c r="P7" s="2">
        <v>100</v>
      </c>
      <c r="Q7" s="4" t="s">
        <v>537</v>
      </c>
      <c r="R7" s="20" t="s">
        <v>537</v>
      </c>
      <c r="S7" s="25">
        <v>100</v>
      </c>
      <c r="T7" s="36" t="s">
        <v>62</v>
      </c>
      <c r="U7" s="13">
        <v>2</v>
      </c>
      <c r="V7" s="13">
        <v>2</v>
      </c>
      <c r="W7" s="51">
        <f t="shared" si="0"/>
        <v>100</v>
      </c>
      <c r="X7" s="54" t="s">
        <v>441</v>
      </c>
      <c r="Z7" s="34"/>
    </row>
    <row r="8" spans="1:26" ht="89.25" customHeight="1" x14ac:dyDescent="0.25">
      <c r="A8" s="10">
        <v>5</v>
      </c>
      <c r="B8" s="2" t="s">
        <v>39</v>
      </c>
      <c r="C8" s="4" t="s">
        <v>40</v>
      </c>
      <c r="D8" s="2" t="s">
        <v>2</v>
      </c>
      <c r="E8" s="2" t="s">
        <v>57</v>
      </c>
      <c r="F8" s="2" t="s">
        <v>42</v>
      </c>
      <c r="G8" s="2" t="s">
        <v>58</v>
      </c>
      <c r="H8" s="2" t="s">
        <v>63</v>
      </c>
      <c r="I8" s="2" t="s">
        <v>64</v>
      </c>
      <c r="J8" s="2" t="s">
        <v>65</v>
      </c>
      <c r="K8" s="2">
        <v>3</v>
      </c>
      <c r="L8" s="2" t="s">
        <v>537</v>
      </c>
      <c r="M8" s="2" t="s">
        <v>66</v>
      </c>
      <c r="N8" s="2">
        <v>1</v>
      </c>
      <c r="O8" s="2">
        <v>2</v>
      </c>
      <c r="P8" s="2">
        <v>3</v>
      </c>
      <c r="Q8" s="2" t="s">
        <v>537</v>
      </c>
      <c r="R8" s="21" t="s">
        <v>537</v>
      </c>
      <c r="S8" s="25">
        <v>3</v>
      </c>
      <c r="T8" s="36" t="s">
        <v>67</v>
      </c>
      <c r="U8" s="19"/>
      <c r="V8" s="19"/>
      <c r="W8" s="13">
        <v>3</v>
      </c>
      <c r="X8" s="54" t="s">
        <v>440</v>
      </c>
      <c r="Z8" s="37"/>
    </row>
    <row r="9" spans="1:26" ht="384" customHeight="1" x14ac:dyDescent="0.25">
      <c r="A9" s="10">
        <v>6</v>
      </c>
      <c r="B9" s="2" t="s">
        <v>39</v>
      </c>
      <c r="C9" s="4" t="s">
        <v>40</v>
      </c>
      <c r="D9" s="2" t="s">
        <v>68</v>
      </c>
      <c r="E9" s="2"/>
      <c r="F9" s="2" t="s">
        <v>42</v>
      </c>
      <c r="G9" s="2" t="s">
        <v>43</v>
      </c>
      <c r="H9" s="2" t="s">
        <v>69</v>
      </c>
      <c r="I9" s="2" t="s">
        <v>70</v>
      </c>
      <c r="J9" s="2" t="s">
        <v>71</v>
      </c>
      <c r="K9" s="2">
        <v>100</v>
      </c>
      <c r="L9" s="2" t="s">
        <v>537</v>
      </c>
      <c r="M9" s="2" t="s">
        <v>47</v>
      </c>
      <c r="N9" s="2" t="s">
        <v>537</v>
      </c>
      <c r="O9" s="2" t="s">
        <v>537</v>
      </c>
      <c r="P9" s="2">
        <v>100</v>
      </c>
      <c r="Q9" s="4" t="s">
        <v>537</v>
      </c>
      <c r="R9" s="20" t="s">
        <v>537</v>
      </c>
      <c r="S9" s="25">
        <v>0</v>
      </c>
      <c r="T9" s="36" t="s">
        <v>393</v>
      </c>
      <c r="U9" s="13">
        <v>0</v>
      </c>
      <c r="V9" s="13">
        <v>0</v>
      </c>
      <c r="W9" s="51" t="str">
        <f t="shared" ref="W9:W13" si="1">+(IF(ISERROR(U9/V9)*100,"-",(U9/V9)*100))</f>
        <v>-</v>
      </c>
      <c r="X9" s="46" t="s">
        <v>439</v>
      </c>
      <c r="Z9" s="40" t="s">
        <v>412</v>
      </c>
    </row>
    <row r="10" spans="1:26" ht="89.25" customHeight="1" x14ac:dyDescent="0.25">
      <c r="A10" s="10">
        <v>7</v>
      </c>
      <c r="B10" s="2" t="s">
        <v>39</v>
      </c>
      <c r="C10" s="4" t="s">
        <v>40</v>
      </c>
      <c r="D10" s="2" t="s">
        <v>3</v>
      </c>
      <c r="E10" s="2" t="s">
        <v>72</v>
      </c>
      <c r="F10" s="2" t="s">
        <v>42</v>
      </c>
      <c r="G10" s="2" t="s">
        <v>43</v>
      </c>
      <c r="H10" s="2" t="s">
        <v>82</v>
      </c>
      <c r="I10" s="2" t="s">
        <v>74</v>
      </c>
      <c r="J10" s="2" t="s">
        <v>75</v>
      </c>
      <c r="K10" s="2">
        <v>100</v>
      </c>
      <c r="L10" s="2" t="s">
        <v>537</v>
      </c>
      <c r="M10" s="2" t="s">
        <v>47</v>
      </c>
      <c r="N10" s="2" t="s">
        <v>537</v>
      </c>
      <c r="O10" s="2" t="s">
        <v>537</v>
      </c>
      <c r="P10" s="2">
        <v>100</v>
      </c>
      <c r="Q10" s="4" t="s">
        <v>537</v>
      </c>
      <c r="R10" s="20" t="s">
        <v>537</v>
      </c>
      <c r="S10" s="25">
        <v>0</v>
      </c>
      <c r="T10" s="36" t="s">
        <v>76</v>
      </c>
      <c r="U10" s="13">
        <v>25</v>
      </c>
      <c r="V10" s="13">
        <v>100</v>
      </c>
      <c r="W10" s="51">
        <f t="shared" si="1"/>
        <v>25</v>
      </c>
      <c r="X10" s="46" t="s">
        <v>442</v>
      </c>
      <c r="Z10" s="41" t="s">
        <v>412</v>
      </c>
    </row>
    <row r="11" spans="1:26" ht="153" customHeight="1" x14ac:dyDescent="0.25">
      <c r="A11" s="10">
        <v>8</v>
      </c>
      <c r="B11" s="2" t="s">
        <v>39</v>
      </c>
      <c r="C11" s="4" t="s">
        <v>40</v>
      </c>
      <c r="D11" s="2" t="s">
        <v>4</v>
      </c>
      <c r="E11" s="2" t="s">
        <v>77</v>
      </c>
      <c r="F11" s="2" t="s">
        <v>42</v>
      </c>
      <c r="G11" s="2" t="s">
        <v>43</v>
      </c>
      <c r="H11" s="2" t="s">
        <v>78</v>
      </c>
      <c r="I11" s="2" t="s">
        <v>79</v>
      </c>
      <c r="J11" s="2" t="s">
        <v>80</v>
      </c>
      <c r="K11" s="2">
        <v>100</v>
      </c>
      <c r="L11" s="2" t="s">
        <v>537</v>
      </c>
      <c r="M11" s="2" t="s">
        <v>47</v>
      </c>
      <c r="N11" s="2">
        <v>100</v>
      </c>
      <c r="O11" s="2">
        <v>100</v>
      </c>
      <c r="P11" s="2">
        <v>100</v>
      </c>
      <c r="Q11" s="4" t="s">
        <v>537</v>
      </c>
      <c r="R11" s="20" t="s">
        <v>537</v>
      </c>
      <c r="S11" s="25">
        <v>100</v>
      </c>
      <c r="T11" s="36" t="s">
        <v>81</v>
      </c>
      <c r="U11" s="13">
        <v>125</v>
      </c>
      <c r="V11" s="13">
        <v>125</v>
      </c>
      <c r="W11" s="51">
        <f t="shared" si="1"/>
        <v>100</v>
      </c>
      <c r="X11" s="53" t="s">
        <v>398</v>
      </c>
      <c r="Z11" s="24"/>
    </row>
    <row r="12" spans="1:26" ht="409.5" customHeight="1" x14ac:dyDescent="0.25">
      <c r="A12" s="10">
        <v>9</v>
      </c>
      <c r="B12" s="2" t="s">
        <v>39</v>
      </c>
      <c r="C12" s="4" t="s">
        <v>40</v>
      </c>
      <c r="D12" s="2" t="s">
        <v>4</v>
      </c>
      <c r="E12" s="2" t="s">
        <v>77</v>
      </c>
      <c r="F12" s="2" t="s">
        <v>42</v>
      </c>
      <c r="G12" s="2" t="s">
        <v>43</v>
      </c>
      <c r="H12" s="2" t="s">
        <v>82</v>
      </c>
      <c r="I12" s="2" t="s">
        <v>83</v>
      </c>
      <c r="J12" s="2" t="s">
        <v>84</v>
      </c>
      <c r="K12" s="2">
        <v>95</v>
      </c>
      <c r="L12" s="2" t="s">
        <v>537</v>
      </c>
      <c r="M12" s="2" t="s">
        <v>47</v>
      </c>
      <c r="N12" s="2">
        <v>95</v>
      </c>
      <c r="O12" s="2">
        <v>95</v>
      </c>
      <c r="P12" s="2">
        <v>95</v>
      </c>
      <c r="Q12" s="4" t="s">
        <v>537</v>
      </c>
      <c r="R12" s="20" t="s">
        <v>537</v>
      </c>
      <c r="S12" s="25">
        <v>76</v>
      </c>
      <c r="T12" s="36" t="s">
        <v>85</v>
      </c>
      <c r="U12" s="13">
        <v>84</v>
      </c>
      <c r="V12" s="13">
        <v>127</v>
      </c>
      <c r="W12" s="51">
        <f t="shared" si="1"/>
        <v>66.141732283464577</v>
      </c>
      <c r="X12" s="53" t="s">
        <v>399</v>
      </c>
      <c r="Z12" s="24"/>
    </row>
    <row r="13" spans="1:26" ht="89.25" customHeight="1" x14ac:dyDescent="0.25">
      <c r="A13" s="10">
        <v>10</v>
      </c>
      <c r="B13" s="2" t="s">
        <v>39</v>
      </c>
      <c r="C13" s="4" t="s">
        <v>40</v>
      </c>
      <c r="D13" s="2" t="s">
        <v>5</v>
      </c>
      <c r="E13" s="2" t="s">
        <v>86</v>
      </c>
      <c r="F13" s="2" t="s">
        <v>42</v>
      </c>
      <c r="G13" s="2" t="s">
        <v>43</v>
      </c>
      <c r="H13" s="2" t="s">
        <v>87</v>
      </c>
      <c r="I13" s="2" t="s">
        <v>88</v>
      </c>
      <c r="J13" s="2" t="s">
        <v>89</v>
      </c>
      <c r="K13" s="2">
        <v>100</v>
      </c>
      <c r="L13" s="2" t="s">
        <v>537</v>
      </c>
      <c r="M13" s="2" t="s">
        <v>47</v>
      </c>
      <c r="N13" s="2">
        <v>100</v>
      </c>
      <c r="O13" s="2">
        <v>100</v>
      </c>
      <c r="P13" s="2">
        <v>100</v>
      </c>
      <c r="Q13" s="4" t="s">
        <v>537</v>
      </c>
      <c r="R13" s="20" t="s">
        <v>537</v>
      </c>
      <c r="S13" s="25">
        <v>100</v>
      </c>
      <c r="T13" s="36" t="s">
        <v>90</v>
      </c>
      <c r="U13" s="13">
        <v>464</v>
      </c>
      <c r="V13" s="13">
        <v>464</v>
      </c>
      <c r="W13" s="51">
        <f t="shared" si="1"/>
        <v>100</v>
      </c>
      <c r="X13" s="53" t="s">
        <v>384</v>
      </c>
      <c r="Z13" s="24"/>
    </row>
    <row r="14" spans="1:26" ht="409.5" customHeight="1" x14ac:dyDescent="0.25">
      <c r="A14" s="10">
        <v>11</v>
      </c>
      <c r="B14" s="2" t="s">
        <v>39</v>
      </c>
      <c r="C14" s="4" t="s">
        <v>40</v>
      </c>
      <c r="D14" s="2" t="s">
        <v>6</v>
      </c>
      <c r="E14" s="2" t="s">
        <v>91</v>
      </c>
      <c r="F14" s="2" t="s">
        <v>42</v>
      </c>
      <c r="G14" s="2" t="s">
        <v>43</v>
      </c>
      <c r="H14" s="2" t="s">
        <v>92</v>
      </c>
      <c r="I14" s="2" t="s">
        <v>93</v>
      </c>
      <c r="J14" s="2" t="s">
        <v>94</v>
      </c>
      <c r="K14" s="2">
        <v>44</v>
      </c>
      <c r="L14" s="2" t="s">
        <v>537</v>
      </c>
      <c r="M14" s="2" t="s">
        <v>66</v>
      </c>
      <c r="N14" s="2" t="s">
        <v>537</v>
      </c>
      <c r="O14" s="2">
        <v>40</v>
      </c>
      <c r="P14" s="2">
        <v>44</v>
      </c>
      <c r="Q14" s="2" t="s">
        <v>537</v>
      </c>
      <c r="R14" s="21" t="s">
        <v>537</v>
      </c>
      <c r="S14" s="25">
        <v>35</v>
      </c>
      <c r="T14" s="36" t="s">
        <v>423</v>
      </c>
      <c r="U14" s="19"/>
      <c r="V14" s="19"/>
      <c r="W14" s="13">
        <v>41</v>
      </c>
      <c r="X14" s="53" t="s">
        <v>419</v>
      </c>
      <c r="Z14" s="30"/>
    </row>
    <row r="15" spans="1:26" ht="260.25" customHeight="1" x14ac:dyDescent="0.25">
      <c r="A15" s="10">
        <v>12</v>
      </c>
      <c r="B15" s="2" t="s">
        <v>39</v>
      </c>
      <c r="C15" s="4" t="s">
        <v>40</v>
      </c>
      <c r="D15" s="2" t="s">
        <v>6</v>
      </c>
      <c r="E15" s="2" t="s">
        <v>91</v>
      </c>
      <c r="F15" s="2" t="s">
        <v>42</v>
      </c>
      <c r="G15" s="2" t="s">
        <v>58</v>
      </c>
      <c r="H15" s="2" t="s">
        <v>96</v>
      </c>
      <c r="I15" s="2" t="s">
        <v>97</v>
      </c>
      <c r="J15" s="2" t="s">
        <v>98</v>
      </c>
      <c r="K15" s="2">
        <v>60</v>
      </c>
      <c r="L15" s="2" t="s">
        <v>537</v>
      </c>
      <c r="M15" s="2" t="s">
        <v>66</v>
      </c>
      <c r="N15" s="2">
        <v>16</v>
      </c>
      <c r="O15" s="2">
        <v>42</v>
      </c>
      <c r="P15" s="2">
        <v>60</v>
      </c>
      <c r="Q15" s="2" t="s">
        <v>537</v>
      </c>
      <c r="R15" s="21" t="s">
        <v>537</v>
      </c>
      <c r="S15" s="25">
        <v>26</v>
      </c>
      <c r="T15" s="36" t="s">
        <v>99</v>
      </c>
      <c r="U15" s="19"/>
      <c r="V15" s="19"/>
      <c r="W15" s="13">
        <v>92</v>
      </c>
      <c r="X15" s="53" t="s">
        <v>421</v>
      </c>
      <c r="Z15" s="30"/>
    </row>
    <row r="16" spans="1:26" ht="102" customHeight="1" x14ac:dyDescent="0.25">
      <c r="A16" s="10">
        <v>13</v>
      </c>
      <c r="B16" s="2" t="s">
        <v>39</v>
      </c>
      <c r="C16" s="4" t="s">
        <v>40</v>
      </c>
      <c r="D16" s="2" t="s">
        <v>6</v>
      </c>
      <c r="E16" s="2" t="s">
        <v>91</v>
      </c>
      <c r="F16" s="2" t="s">
        <v>42</v>
      </c>
      <c r="G16" s="2" t="s">
        <v>58</v>
      </c>
      <c r="H16" s="2" t="s">
        <v>100</v>
      </c>
      <c r="I16" s="2" t="s">
        <v>101</v>
      </c>
      <c r="J16" s="2" t="s">
        <v>102</v>
      </c>
      <c r="K16" s="2">
        <v>100</v>
      </c>
      <c r="L16" s="2" t="s">
        <v>537</v>
      </c>
      <c r="M16" s="2" t="s">
        <v>47</v>
      </c>
      <c r="N16" s="2" t="s">
        <v>537</v>
      </c>
      <c r="O16" s="2">
        <v>67</v>
      </c>
      <c r="P16" s="2">
        <v>100</v>
      </c>
      <c r="Q16" s="4" t="s">
        <v>537</v>
      </c>
      <c r="R16" s="20" t="s">
        <v>537</v>
      </c>
      <c r="S16" s="25">
        <v>34</v>
      </c>
      <c r="T16" s="36" t="s">
        <v>103</v>
      </c>
      <c r="U16" s="13">
        <v>67</v>
      </c>
      <c r="V16" s="13">
        <v>100</v>
      </c>
      <c r="W16" s="51">
        <f>+U16/V16</f>
        <v>0.67</v>
      </c>
      <c r="X16" s="55" t="s">
        <v>424</v>
      </c>
      <c r="Z16" s="39"/>
    </row>
    <row r="17" spans="1:26" ht="144" customHeight="1" x14ac:dyDescent="0.25">
      <c r="A17" s="10">
        <v>14</v>
      </c>
      <c r="B17" s="2" t="s">
        <v>39</v>
      </c>
      <c r="C17" s="2" t="s">
        <v>40</v>
      </c>
      <c r="D17" s="2" t="s">
        <v>7</v>
      </c>
      <c r="E17" s="2" t="s">
        <v>104</v>
      </c>
      <c r="F17" s="2" t="s">
        <v>42</v>
      </c>
      <c r="G17" s="2" t="s">
        <v>43</v>
      </c>
      <c r="H17" s="2" t="s">
        <v>105</v>
      </c>
      <c r="I17" s="2" t="s">
        <v>106</v>
      </c>
      <c r="J17" s="2" t="s">
        <v>106</v>
      </c>
      <c r="K17" s="2">
        <v>100</v>
      </c>
      <c r="L17" s="2" t="s">
        <v>537</v>
      </c>
      <c r="M17" s="2" t="s">
        <v>47</v>
      </c>
      <c r="N17" s="2" t="s">
        <v>537</v>
      </c>
      <c r="O17" s="2" t="s">
        <v>537</v>
      </c>
      <c r="P17" s="2">
        <v>100</v>
      </c>
      <c r="Q17" s="4" t="s">
        <v>537</v>
      </c>
      <c r="R17" s="20" t="s">
        <v>537</v>
      </c>
      <c r="S17" s="25">
        <v>0</v>
      </c>
      <c r="T17" s="50" t="s">
        <v>445</v>
      </c>
      <c r="U17" s="13">
        <v>20</v>
      </c>
      <c r="V17" s="13">
        <v>100</v>
      </c>
      <c r="W17" s="56">
        <f>+U17/V17</f>
        <v>0.2</v>
      </c>
      <c r="X17" s="53" t="s">
        <v>388</v>
      </c>
      <c r="Z17" s="24" t="s">
        <v>413</v>
      </c>
    </row>
    <row r="18" spans="1:26" ht="89.25" customHeight="1" x14ac:dyDescent="0.25">
      <c r="A18" s="10">
        <v>15</v>
      </c>
      <c r="B18" s="2" t="s">
        <v>39</v>
      </c>
      <c r="C18" s="2" t="s">
        <v>40</v>
      </c>
      <c r="D18" s="2" t="s">
        <v>7</v>
      </c>
      <c r="E18" s="2" t="s">
        <v>104</v>
      </c>
      <c r="F18" s="2" t="s">
        <v>42</v>
      </c>
      <c r="G18" s="2" t="s">
        <v>43</v>
      </c>
      <c r="H18" s="2" t="s">
        <v>108</v>
      </c>
      <c r="I18" s="2" t="s">
        <v>109</v>
      </c>
      <c r="J18" s="2" t="s">
        <v>109</v>
      </c>
      <c r="K18" s="2">
        <v>1</v>
      </c>
      <c r="L18" s="2" t="s">
        <v>537</v>
      </c>
      <c r="M18" s="2" t="s">
        <v>66</v>
      </c>
      <c r="N18" s="2" t="s">
        <v>537</v>
      </c>
      <c r="O18" s="2" t="s">
        <v>537</v>
      </c>
      <c r="P18" s="2">
        <v>1</v>
      </c>
      <c r="Q18" s="2" t="s">
        <v>537</v>
      </c>
      <c r="R18" s="21" t="s">
        <v>537</v>
      </c>
      <c r="S18" s="25">
        <v>0</v>
      </c>
      <c r="T18" s="50" t="s">
        <v>444</v>
      </c>
      <c r="U18" s="19"/>
      <c r="V18" s="19"/>
      <c r="W18" s="13">
        <v>0</v>
      </c>
      <c r="X18" s="53" t="s">
        <v>386</v>
      </c>
      <c r="Z18" s="30" t="s">
        <v>413</v>
      </c>
    </row>
    <row r="19" spans="1:26" ht="89.25" customHeight="1" x14ac:dyDescent="0.25">
      <c r="A19" s="10">
        <v>16</v>
      </c>
      <c r="B19" s="2" t="s">
        <v>39</v>
      </c>
      <c r="C19" s="2" t="s">
        <v>40</v>
      </c>
      <c r="D19" s="2" t="s">
        <v>7</v>
      </c>
      <c r="E19" s="2" t="s">
        <v>104</v>
      </c>
      <c r="F19" s="2" t="s">
        <v>42</v>
      </c>
      <c r="G19" s="2" t="s">
        <v>43</v>
      </c>
      <c r="H19" s="2" t="s">
        <v>110</v>
      </c>
      <c r="I19" s="2" t="s">
        <v>111</v>
      </c>
      <c r="J19" s="2" t="s">
        <v>111</v>
      </c>
      <c r="K19" s="2">
        <v>11</v>
      </c>
      <c r="L19" s="2" t="s">
        <v>537</v>
      </c>
      <c r="M19" s="2" t="s">
        <v>66</v>
      </c>
      <c r="N19" s="2" t="s">
        <v>537</v>
      </c>
      <c r="O19" s="2">
        <v>4</v>
      </c>
      <c r="P19" s="2">
        <v>11</v>
      </c>
      <c r="Q19" s="2" t="s">
        <v>537</v>
      </c>
      <c r="R19" s="21" t="s">
        <v>537</v>
      </c>
      <c r="S19" s="25">
        <v>3</v>
      </c>
      <c r="T19" s="36" t="s">
        <v>425</v>
      </c>
      <c r="U19" s="19"/>
      <c r="V19" s="19"/>
      <c r="W19" s="13">
        <v>9</v>
      </c>
      <c r="X19" s="53" t="s">
        <v>426</v>
      </c>
      <c r="Z19" s="30"/>
    </row>
    <row r="20" spans="1:26" ht="89.25" customHeight="1" x14ac:dyDescent="0.25">
      <c r="A20" s="10">
        <v>17</v>
      </c>
      <c r="B20" s="2" t="s">
        <v>39</v>
      </c>
      <c r="C20" s="2" t="s">
        <v>40</v>
      </c>
      <c r="D20" s="2" t="s">
        <v>7</v>
      </c>
      <c r="E20" s="2" t="s">
        <v>104</v>
      </c>
      <c r="F20" s="2" t="s">
        <v>42</v>
      </c>
      <c r="G20" s="2" t="s">
        <v>43</v>
      </c>
      <c r="H20" s="2" t="s">
        <v>113</v>
      </c>
      <c r="I20" s="2" t="s">
        <v>114</v>
      </c>
      <c r="J20" s="2" t="s">
        <v>115</v>
      </c>
      <c r="K20" s="2">
        <v>100</v>
      </c>
      <c r="L20" s="2" t="s">
        <v>537</v>
      </c>
      <c r="M20" s="2" t="s">
        <v>47</v>
      </c>
      <c r="N20" s="2" t="s">
        <v>537</v>
      </c>
      <c r="O20" s="2" t="s">
        <v>537</v>
      </c>
      <c r="P20" s="2">
        <v>100</v>
      </c>
      <c r="Q20" s="4" t="s">
        <v>537</v>
      </c>
      <c r="R20" s="20" t="s">
        <v>537</v>
      </c>
      <c r="S20" s="25">
        <v>0</v>
      </c>
      <c r="T20" s="36" t="s">
        <v>107</v>
      </c>
      <c r="U20" s="13">
        <v>1</v>
      </c>
      <c r="V20" s="13">
        <v>4</v>
      </c>
      <c r="W20" s="56">
        <f>+U20/V20</f>
        <v>0.25</v>
      </c>
      <c r="X20" s="53" t="s">
        <v>387</v>
      </c>
      <c r="Z20" s="24"/>
    </row>
    <row r="21" spans="1:26" ht="89.25" customHeight="1" x14ac:dyDescent="0.25">
      <c r="A21" s="10">
        <v>18</v>
      </c>
      <c r="B21" s="2" t="s">
        <v>39</v>
      </c>
      <c r="C21" s="2" t="s">
        <v>40</v>
      </c>
      <c r="D21" s="2" t="s">
        <v>8</v>
      </c>
      <c r="E21" s="2" t="s">
        <v>116</v>
      </c>
      <c r="F21" s="2" t="s">
        <v>42</v>
      </c>
      <c r="G21" s="2" t="s">
        <v>43</v>
      </c>
      <c r="H21" s="2" t="s">
        <v>117</v>
      </c>
      <c r="I21" s="2" t="s">
        <v>118</v>
      </c>
      <c r="J21" s="2" t="s">
        <v>119</v>
      </c>
      <c r="K21" s="2">
        <v>100</v>
      </c>
      <c r="L21" s="2" t="s">
        <v>537</v>
      </c>
      <c r="M21" s="2" t="s">
        <v>47</v>
      </c>
      <c r="N21" s="2">
        <v>100</v>
      </c>
      <c r="O21" s="2">
        <v>100</v>
      </c>
      <c r="P21" s="2">
        <v>100</v>
      </c>
      <c r="Q21" s="4" t="s">
        <v>537</v>
      </c>
      <c r="R21" s="20" t="s">
        <v>537</v>
      </c>
      <c r="S21" s="25">
        <v>100</v>
      </c>
      <c r="T21" s="36" t="s">
        <v>120</v>
      </c>
      <c r="U21" s="13">
        <v>8</v>
      </c>
      <c r="V21" s="13">
        <v>8</v>
      </c>
      <c r="W21" s="51">
        <f>+(IF(ISERROR(U21/V21)*100,"-",(U21/V21)*100))</f>
        <v>100</v>
      </c>
      <c r="X21" s="53" t="s">
        <v>427</v>
      </c>
      <c r="Z21" s="24"/>
    </row>
    <row r="22" spans="1:26" ht="112.5" customHeight="1" x14ac:dyDescent="0.25">
      <c r="A22" s="10">
        <v>19</v>
      </c>
      <c r="B22" s="2" t="s">
        <v>39</v>
      </c>
      <c r="C22" s="2" t="s">
        <v>40</v>
      </c>
      <c r="D22" s="2" t="s">
        <v>8</v>
      </c>
      <c r="E22" s="2" t="s">
        <v>116</v>
      </c>
      <c r="F22" s="2" t="s">
        <v>42</v>
      </c>
      <c r="G22" s="2" t="s">
        <v>43</v>
      </c>
      <c r="H22" s="2" t="s">
        <v>121</v>
      </c>
      <c r="I22" s="2" t="s">
        <v>122</v>
      </c>
      <c r="J22" s="2" t="s">
        <v>123</v>
      </c>
      <c r="K22" s="2">
        <v>80</v>
      </c>
      <c r="L22" s="2" t="s">
        <v>537</v>
      </c>
      <c r="M22" s="2" t="s">
        <v>47</v>
      </c>
      <c r="N22" s="2">
        <v>80</v>
      </c>
      <c r="O22" s="2">
        <v>80</v>
      </c>
      <c r="P22" s="2">
        <v>80</v>
      </c>
      <c r="Q22" s="4" t="s">
        <v>537</v>
      </c>
      <c r="R22" s="20" t="s">
        <v>537</v>
      </c>
      <c r="S22" s="25">
        <v>36</v>
      </c>
      <c r="T22" s="36" t="s">
        <v>124</v>
      </c>
      <c r="U22" s="13">
        <v>1510</v>
      </c>
      <c r="V22" s="13">
        <v>2596</v>
      </c>
      <c r="W22" s="51">
        <f t="shared" ref="W22:W23" si="2">+(IF(ISERROR(U22/V22)*100,"-",(U22/V22)*100))</f>
        <v>58.166409861325121</v>
      </c>
      <c r="X22" s="53" t="s">
        <v>397</v>
      </c>
      <c r="Z22" s="24"/>
    </row>
    <row r="23" spans="1:26" ht="89.25" customHeight="1" x14ac:dyDescent="0.25">
      <c r="A23" s="10">
        <v>20</v>
      </c>
      <c r="B23" s="2" t="s">
        <v>39</v>
      </c>
      <c r="C23" s="2" t="s">
        <v>40</v>
      </c>
      <c r="D23" s="2" t="s">
        <v>9</v>
      </c>
      <c r="E23" s="2" t="s">
        <v>538</v>
      </c>
      <c r="F23" s="2" t="s">
        <v>42</v>
      </c>
      <c r="G23" s="2" t="s">
        <v>43</v>
      </c>
      <c r="H23" s="2" t="s">
        <v>125</v>
      </c>
      <c r="I23" s="2" t="s">
        <v>126</v>
      </c>
      <c r="J23" s="2" t="s">
        <v>127</v>
      </c>
      <c r="K23" s="2">
        <v>100</v>
      </c>
      <c r="L23" s="2" t="s">
        <v>537</v>
      </c>
      <c r="M23" s="2" t="s">
        <v>47</v>
      </c>
      <c r="N23" s="2">
        <v>100</v>
      </c>
      <c r="O23" s="2">
        <v>100</v>
      </c>
      <c r="P23" s="2">
        <v>100</v>
      </c>
      <c r="Q23" s="4" t="s">
        <v>537</v>
      </c>
      <c r="R23" s="20" t="s">
        <v>537</v>
      </c>
      <c r="S23" s="25">
        <v>0</v>
      </c>
      <c r="T23" s="36" t="s">
        <v>128</v>
      </c>
      <c r="U23" s="57">
        <v>42000000000</v>
      </c>
      <c r="V23" s="57">
        <v>72000000000</v>
      </c>
      <c r="W23" s="51">
        <f t="shared" si="2"/>
        <v>58.333333333333336</v>
      </c>
      <c r="X23" s="53" t="s">
        <v>405</v>
      </c>
      <c r="Z23" s="24"/>
    </row>
    <row r="24" spans="1:26" ht="135" customHeight="1" x14ac:dyDescent="0.25">
      <c r="A24" s="10">
        <v>21</v>
      </c>
      <c r="B24" s="2" t="s">
        <v>39</v>
      </c>
      <c r="C24" s="4" t="s">
        <v>40</v>
      </c>
      <c r="D24" s="2" t="s">
        <v>10</v>
      </c>
      <c r="E24" s="2" t="s">
        <v>129</v>
      </c>
      <c r="F24" s="2" t="s">
        <v>42</v>
      </c>
      <c r="G24" s="2" t="s">
        <v>43</v>
      </c>
      <c r="H24" s="2" t="s">
        <v>130</v>
      </c>
      <c r="I24" s="2" t="s">
        <v>131</v>
      </c>
      <c r="J24" s="2" t="s">
        <v>132</v>
      </c>
      <c r="K24" s="2">
        <v>100</v>
      </c>
      <c r="L24" s="2" t="s">
        <v>537</v>
      </c>
      <c r="M24" s="2" t="s">
        <v>47</v>
      </c>
      <c r="N24" s="2" t="s">
        <v>537</v>
      </c>
      <c r="O24" s="2">
        <v>20</v>
      </c>
      <c r="P24" s="2">
        <v>100</v>
      </c>
      <c r="Q24" s="4" t="s">
        <v>537</v>
      </c>
      <c r="R24" s="20" t="s">
        <v>537</v>
      </c>
      <c r="S24" s="25">
        <v>30</v>
      </c>
      <c r="T24" s="36" t="s">
        <v>407</v>
      </c>
      <c r="U24" s="13">
        <v>8</v>
      </c>
      <c r="V24" s="13">
        <v>10</v>
      </c>
      <c r="W24" s="56">
        <f>+U24/V24</f>
        <v>0.8</v>
      </c>
      <c r="X24" s="53" t="s">
        <v>448</v>
      </c>
      <c r="Z24" s="24" t="s">
        <v>414</v>
      </c>
    </row>
    <row r="25" spans="1:26" ht="336.75" customHeight="1" x14ac:dyDescent="0.25">
      <c r="A25" s="10">
        <v>22</v>
      </c>
      <c r="B25" s="2" t="s">
        <v>39</v>
      </c>
      <c r="C25" s="2" t="s">
        <v>40</v>
      </c>
      <c r="D25" s="2" t="s">
        <v>10</v>
      </c>
      <c r="E25" s="2" t="s">
        <v>133</v>
      </c>
      <c r="F25" s="2" t="s">
        <v>42</v>
      </c>
      <c r="G25" s="2" t="s">
        <v>43</v>
      </c>
      <c r="H25" s="2" t="s">
        <v>134</v>
      </c>
      <c r="I25" s="2" t="s">
        <v>135</v>
      </c>
      <c r="J25" s="2" t="s">
        <v>135</v>
      </c>
      <c r="K25" s="2">
        <v>12</v>
      </c>
      <c r="L25" s="2" t="s">
        <v>537</v>
      </c>
      <c r="M25" s="2" t="s">
        <v>66</v>
      </c>
      <c r="N25" s="2">
        <v>6</v>
      </c>
      <c r="O25" s="2">
        <v>9</v>
      </c>
      <c r="P25" s="2">
        <v>12</v>
      </c>
      <c r="Q25" s="2" t="s">
        <v>537</v>
      </c>
      <c r="R25" s="21" t="s">
        <v>537</v>
      </c>
      <c r="S25" s="25">
        <v>6</v>
      </c>
      <c r="T25" s="36" t="s">
        <v>428</v>
      </c>
      <c r="U25" s="19"/>
      <c r="V25" s="19"/>
      <c r="W25" s="13">
        <v>9</v>
      </c>
      <c r="X25" s="53" t="s">
        <v>429</v>
      </c>
      <c r="Z25" s="24" t="s">
        <v>415</v>
      </c>
    </row>
    <row r="26" spans="1:26" ht="89.25" customHeight="1" x14ac:dyDescent="0.25">
      <c r="A26" s="10">
        <v>23</v>
      </c>
      <c r="B26" s="2" t="s">
        <v>39</v>
      </c>
      <c r="C26" s="2" t="s">
        <v>40</v>
      </c>
      <c r="D26" s="2" t="s">
        <v>11</v>
      </c>
      <c r="E26" s="2" t="s">
        <v>136</v>
      </c>
      <c r="F26" s="2" t="s">
        <v>42</v>
      </c>
      <c r="G26" s="2" t="s">
        <v>43</v>
      </c>
      <c r="H26" s="2" t="s">
        <v>137</v>
      </c>
      <c r="I26" s="2" t="s">
        <v>138</v>
      </c>
      <c r="J26" s="2" t="s">
        <v>139</v>
      </c>
      <c r="K26" s="2">
        <v>90</v>
      </c>
      <c r="L26" s="2" t="s">
        <v>537</v>
      </c>
      <c r="M26" s="2" t="s">
        <v>47</v>
      </c>
      <c r="N26" s="2">
        <v>90</v>
      </c>
      <c r="O26" s="2">
        <v>90</v>
      </c>
      <c r="P26" s="2">
        <v>90</v>
      </c>
      <c r="Q26" s="4" t="s">
        <v>537</v>
      </c>
      <c r="R26" s="20" t="s">
        <v>537</v>
      </c>
      <c r="S26" s="25">
        <v>100</v>
      </c>
      <c r="T26" s="36" t="s">
        <v>381</v>
      </c>
      <c r="U26" s="13">
        <v>28</v>
      </c>
      <c r="V26" s="13">
        <v>28</v>
      </c>
      <c r="W26" s="51">
        <f t="shared" ref="W26:W34" si="3">+(IF(ISERROR(U26/V26)*100,"-",(U26/V26)*100))</f>
        <v>100</v>
      </c>
      <c r="X26" s="53" t="s">
        <v>383</v>
      </c>
      <c r="Z26" s="24"/>
    </row>
    <row r="27" spans="1:26" ht="89.25" customHeight="1" x14ac:dyDescent="0.25">
      <c r="A27" s="10">
        <v>24</v>
      </c>
      <c r="B27" s="2" t="s">
        <v>39</v>
      </c>
      <c r="C27" s="2" t="s">
        <v>40</v>
      </c>
      <c r="D27" s="2" t="s">
        <v>11</v>
      </c>
      <c r="E27" s="2" t="s">
        <v>136</v>
      </c>
      <c r="F27" s="2" t="s">
        <v>42</v>
      </c>
      <c r="G27" s="2" t="s">
        <v>43</v>
      </c>
      <c r="H27" s="2" t="s">
        <v>140</v>
      </c>
      <c r="I27" s="2" t="s">
        <v>141</v>
      </c>
      <c r="J27" s="2" t="s">
        <v>142</v>
      </c>
      <c r="K27" s="2">
        <v>100</v>
      </c>
      <c r="L27" s="2" t="s">
        <v>537</v>
      </c>
      <c r="M27" s="2" t="s">
        <v>47</v>
      </c>
      <c r="N27" s="2">
        <v>100</v>
      </c>
      <c r="O27" s="2">
        <v>100</v>
      </c>
      <c r="P27" s="2">
        <v>100</v>
      </c>
      <c r="Q27" s="4" t="s">
        <v>537</v>
      </c>
      <c r="R27" s="20" t="s">
        <v>537</v>
      </c>
      <c r="S27" s="25">
        <v>0</v>
      </c>
      <c r="T27" s="36" t="s">
        <v>382</v>
      </c>
      <c r="U27" s="13">
        <v>0</v>
      </c>
      <c r="V27" s="13">
        <v>0</v>
      </c>
      <c r="W27" s="51" t="str">
        <f t="shared" si="3"/>
        <v>-</v>
      </c>
      <c r="X27" s="53" t="s">
        <v>443</v>
      </c>
      <c r="Z27" s="24" t="s">
        <v>416</v>
      </c>
    </row>
    <row r="28" spans="1:26" ht="89.25" customHeight="1" x14ac:dyDescent="0.25">
      <c r="A28" s="10">
        <v>25</v>
      </c>
      <c r="B28" s="2" t="s">
        <v>39</v>
      </c>
      <c r="C28" s="2" t="s">
        <v>40</v>
      </c>
      <c r="D28" s="2" t="s">
        <v>144</v>
      </c>
      <c r="E28" s="2" t="s">
        <v>145</v>
      </c>
      <c r="F28" s="2" t="s">
        <v>42</v>
      </c>
      <c r="G28" s="2" t="s">
        <v>43</v>
      </c>
      <c r="H28" s="2" t="s">
        <v>146</v>
      </c>
      <c r="I28" s="2" t="s">
        <v>147</v>
      </c>
      <c r="J28" s="2" t="s">
        <v>148</v>
      </c>
      <c r="K28" s="2">
        <v>100</v>
      </c>
      <c r="L28" s="2" t="s">
        <v>537</v>
      </c>
      <c r="M28" s="2" t="s">
        <v>47</v>
      </c>
      <c r="N28" s="2">
        <v>50</v>
      </c>
      <c r="O28" s="2">
        <v>75</v>
      </c>
      <c r="P28" s="2">
        <v>100</v>
      </c>
      <c r="Q28" s="4" t="s">
        <v>537</v>
      </c>
      <c r="R28" s="20" t="s">
        <v>537</v>
      </c>
      <c r="S28" s="25"/>
      <c r="T28" s="36"/>
      <c r="U28" s="13"/>
      <c r="V28" s="13"/>
      <c r="W28" s="51" t="str">
        <f t="shared" si="3"/>
        <v>-</v>
      </c>
      <c r="X28" s="53"/>
      <c r="Z28" s="24"/>
    </row>
    <row r="29" spans="1:26" ht="89.25" customHeight="1" x14ac:dyDescent="0.25">
      <c r="A29" s="10">
        <v>26</v>
      </c>
      <c r="B29" s="2" t="s">
        <v>39</v>
      </c>
      <c r="C29" s="2" t="s">
        <v>40</v>
      </c>
      <c r="D29" s="2" t="s">
        <v>144</v>
      </c>
      <c r="E29" s="2" t="s">
        <v>145</v>
      </c>
      <c r="F29" s="2" t="s">
        <v>42</v>
      </c>
      <c r="G29" s="2" t="s">
        <v>43</v>
      </c>
      <c r="H29" s="2" t="s">
        <v>149</v>
      </c>
      <c r="I29" s="2" t="s">
        <v>150</v>
      </c>
      <c r="J29" s="2" t="s">
        <v>151</v>
      </c>
      <c r="K29" s="2">
        <v>100</v>
      </c>
      <c r="L29" s="2" t="s">
        <v>537</v>
      </c>
      <c r="M29" s="2" t="s">
        <v>47</v>
      </c>
      <c r="N29" s="2">
        <v>48</v>
      </c>
      <c r="O29" s="2">
        <v>93</v>
      </c>
      <c r="P29" s="2">
        <v>100</v>
      </c>
      <c r="Q29" s="4" t="s">
        <v>537</v>
      </c>
      <c r="R29" s="20" t="s">
        <v>537</v>
      </c>
      <c r="S29" s="25"/>
      <c r="T29" s="36"/>
      <c r="U29" s="13"/>
      <c r="V29" s="13"/>
      <c r="W29" s="51" t="str">
        <f t="shared" si="3"/>
        <v>-</v>
      </c>
      <c r="X29" s="53"/>
      <c r="Z29" s="24"/>
    </row>
    <row r="30" spans="1:26" ht="89.25" customHeight="1" x14ac:dyDescent="0.25">
      <c r="A30" s="10">
        <v>27</v>
      </c>
      <c r="B30" s="2" t="s">
        <v>39</v>
      </c>
      <c r="C30" s="2" t="s">
        <v>40</v>
      </c>
      <c r="D30" s="2" t="s">
        <v>144</v>
      </c>
      <c r="E30" s="2" t="s">
        <v>145</v>
      </c>
      <c r="F30" s="2" t="s">
        <v>42</v>
      </c>
      <c r="G30" s="2" t="s">
        <v>43</v>
      </c>
      <c r="H30" s="2" t="s">
        <v>152</v>
      </c>
      <c r="I30" s="2" t="s">
        <v>153</v>
      </c>
      <c r="J30" s="2" t="s">
        <v>364</v>
      </c>
      <c r="K30" s="2">
        <v>80</v>
      </c>
      <c r="L30" s="2" t="s">
        <v>537</v>
      </c>
      <c r="M30" s="2" t="s">
        <v>47</v>
      </c>
      <c r="N30" s="2">
        <v>33</v>
      </c>
      <c r="O30" s="2">
        <v>66</v>
      </c>
      <c r="P30" s="2">
        <v>80</v>
      </c>
      <c r="Q30" s="4" t="s">
        <v>537</v>
      </c>
      <c r="R30" s="20" t="s">
        <v>537</v>
      </c>
      <c r="S30" s="25"/>
      <c r="T30" s="36"/>
      <c r="U30" s="13"/>
      <c r="V30" s="13"/>
      <c r="W30" s="51" t="str">
        <f t="shared" si="3"/>
        <v>-</v>
      </c>
      <c r="X30" s="53"/>
      <c r="Z30" s="24"/>
    </row>
    <row r="31" spans="1:26" ht="89.25" customHeight="1" x14ac:dyDescent="0.25">
      <c r="A31" s="10">
        <v>28</v>
      </c>
      <c r="B31" s="2" t="s">
        <v>39</v>
      </c>
      <c r="C31" s="2" t="s">
        <v>40</v>
      </c>
      <c r="D31" s="2" t="s">
        <v>144</v>
      </c>
      <c r="E31" s="2" t="s">
        <v>145</v>
      </c>
      <c r="F31" s="2" t="s">
        <v>42</v>
      </c>
      <c r="G31" s="2" t="s">
        <v>43</v>
      </c>
      <c r="H31" s="2" t="s">
        <v>155</v>
      </c>
      <c r="I31" s="2" t="s">
        <v>365</v>
      </c>
      <c r="J31" s="2" t="s">
        <v>157</v>
      </c>
      <c r="K31" s="2">
        <v>100</v>
      </c>
      <c r="L31" s="2" t="s">
        <v>537</v>
      </c>
      <c r="M31" s="2" t="s">
        <v>47</v>
      </c>
      <c r="N31" s="2">
        <v>4</v>
      </c>
      <c r="O31" s="2">
        <v>75</v>
      </c>
      <c r="P31" s="2">
        <v>100</v>
      </c>
      <c r="Q31" s="4" t="s">
        <v>537</v>
      </c>
      <c r="R31" s="20" t="s">
        <v>537</v>
      </c>
      <c r="S31" s="25"/>
      <c r="T31" s="36"/>
      <c r="U31" s="13"/>
      <c r="V31" s="13"/>
      <c r="W31" s="51" t="str">
        <f t="shared" si="3"/>
        <v>-</v>
      </c>
      <c r="X31" s="53"/>
      <c r="Z31" s="24"/>
    </row>
    <row r="32" spans="1:26" ht="89.25" customHeight="1" x14ac:dyDescent="0.25">
      <c r="A32" s="10">
        <v>29</v>
      </c>
      <c r="B32" s="2" t="s">
        <v>39</v>
      </c>
      <c r="C32" s="2" t="s">
        <v>40</v>
      </c>
      <c r="D32" s="2" t="s">
        <v>144</v>
      </c>
      <c r="E32" s="2" t="s">
        <v>145</v>
      </c>
      <c r="F32" s="2" t="s">
        <v>42</v>
      </c>
      <c r="G32" s="2" t="s">
        <v>43</v>
      </c>
      <c r="H32" s="2" t="s">
        <v>158</v>
      </c>
      <c r="I32" s="2" t="s">
        <v>159</v>
      </c>
      <c r="J32" s="2" t="s">
        <v>160</v>
      </c>
      <c r="K32" s="2">
        <v>100</v>
      </c>
      <c r="L32" s="2" t="s">
        <v>537</v>
      </c>
      <c r="M32" s="2" t="s">
        <v>47</v>
      </c>
      <c r="N32" s="2">
        <v>39</v>
      </c>
      <c r="O32" s="2">
        <v>71</v>
      </c>
      <c r="P32" s="2">
        <v>100</v>
      </c>
      <c r="Q32" s="4" t="s">
        <v>537</v>
      </c>
      <c r="R32" s="20" t="s">
        <v>537</v>
      </c>
      <c r="S32" s="25"/>
      <c r="T32" s="36"/>
      <c r="U32" s="13"/>
      <c r="V32" s="13"/>
      <c r="W32" s="51" t="str">
        <f t="shared" si="3"/>
        <v>-</v>
      </c>
      <c r="X32" s="53"/>
      <c r="Z32" s="24"/>
    </row>
    <row r="33" spans="1:26" ht="89.25" customHeight="1" x14ac:dyDescent="0.25">
      <c r="A33" s="10">
        <v>30</v>
      </c>
      <c r="B33" s="2" t="s">
        <v>39</v>
      </c>
      <c r="C33" s="2" t="s">
        <v>40</v>
      </c>
      <c r="D33" s="2" t="s">
        <v>144</v>
      </c>
      <c r="E33" s="2" t="s">
        <v>145</v>
      </c>
      <c r="F33" s="2" t="s">
        <v>42</v>
      </c>
      <c r="G33" s="2" t="s">
        <v>43</v>
      </c>
      <c r="H33" s="2" t="s">
        <v>161</v>
      </c>
      <c r="I33" s="2" t="s">
        <v>162</v>
      </c>
      <c r="J33" s="2" t="s">
        <v>163</v>
      </c>
      <c r="K33" s="2">
        <v>100</v>
      </c>
      <c r="L33" s="2" t="s">
        <v>537</v>
      </c>
      <c r="M33" s="2" t="s">
        <v>47</v>
      </c>
      <c r="N33" s="2">
        <v>25</v>
      </c>
      <c r="O33" s="2">
        <v>47</v>
      </c>
      <c r="P33" s="2">
        <v>100</v>
      </c>
      <c r="Q33" s="4" t="s">
        <v>537</v>
      </c>
      <c r="R33" s="20" t="s">
        <v>537</v>
      </c>
      <c r="S33" s="25"/>
      <c r="T33" s="36"/>
      <c r="U33" s="13"/>
      <c r="V33" s="13"/>
      <c r="W33" s="51" t="str">
        <f t="shared" si="3"/>
        <v>-</v>
      </c>
      <c r="X33" s="53"/>
      <c r="Z33" s="24"/>
    </row>
    <row r="34" spans="1:26" ht="89.25" customHeight="1" x14ac:dyDescent="0.25">
      <c r="A34" s="10">
        <v>31</v>
      </c>
      <c r="B34" s="2" t="s">
        <v>39</v>
      </c>
      <c r="C34" s="2" t="s">
        <v>40</v>
      </c>
      <c r="D34" s="2" t="s">
        <v>144</v>
      </c>
      <c r="E34" s="2" t="s">
        <v>145</v>
      </c>
      <c r="F34" s="2" t="s">
        <v>42</v>
      </c>
      <c r="G34" s="2" t="s">
        <v>43</v>
      </c>
      <c r="H34" s="2" t="s">
        <v>164</v>
      </c>
      <c r="I34" s="2" t="s">
        <v>165</v>
      </c>
      <c r="J34" s="2" t="s">
        <v>166</v>
      </c>
      <c r="K34" s="2">
        <v>100</v>
      </c>
      <c r="L34" s="2" t="s">
        <v>537</v>
      </c>
      <c r="M34" s="2" t="s">
        <v>47</v>
      </c>
      <c r="N34" s="2" t="s">
        <v>537</v>
      </c>
      <c r="O34" s="2" t="s">
        <v>537</v>
      </c>
      <c r="P34" s="2">
        <v>100</v>
      </c>
      <c r="Q34" s="4" t="s">
        <v>537</v>
      </c>
      <c r="R34" s="20" t="s">
        <v>537</v>
      </c>
      <c r="S34" s="25"/>
      <c r="T34" s="36"/>
      <c r="U34" s="13"/>
      <c r="V34" s="13"/>
      <c r="W34" s="51" t="str">
        <f t="shared" si="3"/>
        <v>-</v>
      </c>
      <c r="X34" s="53"/>
      <c r="Z34" s="24"/>
    </row>
    <row r="35" spans="1:26" ht="60.75" customHeight="1" x14ac:dyDescent="0.25">
      <c r="A35" s="10">
        <v>32</v>
      </c>
      <c r="B35" s="2" t="s">
        <v>167</v>
      </c>
      <c r="C35" s="2" t="s">
        <v>168</v>
      </c>
      <c r="D35" s="2" t="s">
        <v>12</v>
      </c>
      <c r="E35" s="2" t="s">
        <v>169</v>
      </c>
      <c r="F35" s="2" t="s">
        <v>366</v>
      </c>
      <c r="G35" s="2" t="s">
        <v>186</v>
      </c>
      <c r="H35" s="63" t="s">
        <v>534</v>
      </c>
      <c r="I35" s="63" t="s">
        <v>535</v>
      </c>
      <c r="J35" s="63" t="s">
        <v>536</v>
      </c>
      <c r="K35" s="63">
        <v>35000</v>
      </c>
      <c r="L35" s="63" t="s">
        <v>537</v>
      </c>
      <c r="M35" s="63" t="s">
        <v>66</v>
      </c>
      <c r="N35" s="63" t="s">
        <v>537</v>
      </c>
      <c r="O35" s="63">
        <v>9000</v>
      </c>
      <c r="P35" s="63">
        <v>35000</v>
      </c>
      <c r="Q35" s="2" t="s">
        <v>537</v>
      </c>
      <c r="R35" s="21" t="s">
        <v>537</v>
      </c>
      <c r="S35" s="25">
        <v>0</v>
      </c>
      <c r="T35" s="36" t="s">
        <v>175</v>
      </c>
      <c r="U35" s="19"/>
      <c r="V35" s="19"/>
      <c r="W35" s="33">
        <v>6939</v>
      </c>
      <c r="X35" s="53" t="s">
        <v>395</v>
      </c>
      <c r="Z35" s="30"/>
    </row>
    <row r="36" spans="1:26" ht="60.75" customHeight="1" x14ac:dyDescent="0.25">
      <c r="A36" s="10">
        <v>33</v>
      </c>
      <c r="B36" s="2" t="s">
        <v>167</v>
      </c>
      <c r="C36" s="2" t="s">
        <v>176</v>
      </c>
      <c r="D36" s="2" t="s">
        <v>12</v>
      </c>
      <c r="E36" s="2" t="s">
        <v>177</v>
      </c>
      <c r="F36" s="2" t="s">
        <v>178</v>
      </c>
      <c r="G36" s="2" t="s">
        <v>179</v>
      </c>
      <c r="H36" s="63" t="s">
        <v>180</v>
      </c>
      <c r="I36" s="63" t="s">
        <v>181</v>
      </c>
      <c r="J36" s="63" t="s">
        <v>502</v>
      </c>
      <c r="K36" s="64" t="s">
        <v>537</v>
      </c>
      <c r="L36" s="63">
        <v>100</v>
      </c>
      <c r="M36" s="63" t="s">
        <v>66</v>
      </c>
      <c r="N36" s="63" t="s">
        <v>537</v>
      </c>
      <c r="O36" s="63" t="s">
        <v>537</v>
      </c>
      <c r="P36" s="63" t="s">
        <v>537</v>
      </c>
      <c r="Q36" s="2" t="s">
        <v>537</v>
      </c>
      <c r="R36" s="21" t="s">
        <v>537</v>
      </c>
      <c r="S36" s="25">
        <v>0</v>
      </c>
      <c r="T36" s="36" t="s">
        <v>183</v>
      </c>
      <c r="U36" s="19"/>
      <c r="V36" s="19"/>
      <c r="W36" s="13">
        <v>0</v>
      </c>
      <c r="X36" s="53" t="s">
        <v>509</v>
      </c>
      <c r="Z36" s="35"/>
    </row>
    <row r="37" spans="1:26" ht="157.5" customHeight="1" x14ac:dyDescent="0.25">
      <c r="A37" s="10">
        <v>34</v>
      </c>
      <c r="B37" s="2" t="s">
        <v>167</v>
      </c>
      <c r="C37" s="2" t="s">
        <v>176</v>
      </c>
      <c r="D37" s="2" t="s">
        <v>12</v>
      </c>
      <c r="E37" s="2" t="s">
        <v>177</v>
      </c>
      <c r="F37" s="2" t="s">
        <v>178</v>
      </c>
      <c r="G37" s="2" t="s">
        <v>179</v>
      </c>
      <c r="H37" s="63" t="s">
        <v>485</v>
      </c>
      <c r="I37" s="63" t="s">
        <v>483</v>
      </c>
      <c r="J37" s="63" t="s">
        <v>484</v>
      </c>
      <c r="K37" s="63">
        <v>100</v>
      </c>
      <c r="L37" s="63" t="s">
        <v>537</v>
      </c>
      <c r="M37" s="63" t="s">
        <v>47</v>
      </c>
      <c r="N37" s="63" t="s">
        <v>537</v>
      </c>
      <c r="O37" s="63">
        <v>30</v>
      </c>
      <c r="P37" s="63">
        <v>100</v>
      </c>
      <c r="Q37" s="4" t="s">
        <v>537</v>
      </c>
      <c r="R37" s="20" t="s">
        <v>537</v>
      </c>
      <c r="S37" s="25">
        <v>30</v>
      </c>
      <c r="T37" s="36" t="s">
        <v>510</v>
      </c>
      <c r="U37" s="19">
        <v>39</v>
      </c>
      <c r="V37" s="19">
        <v>100</v>
      </c>
      <c r="W37" s="13">
        <f>+U37/V37</f>
        <v>0.39</v>
      </c>
      <c r="X37" s="35" t="s">
        <v>511</v>
      </c>
      <c r="Z37" s="36"/>
    </row>
    <row r="38" spans="1:26" ht="135.75" customHeight="1" x14ac:dyDescent="0.25">
      <c r="A38" s="10">
        <v>35</v>
      </c>
      <c r="B38" s="2" t="s">
        <v>167</v>
      </c>
      <c r="C38" s="2" t="s">
        <v>176</v>
      </c>
      <c r="D38" s="2" t="s">
        <v>12</v>
      </c>
      <c r="E38" s="2" t="s">
        <v>184</v>
      </c>
      <c r="F38" s="2" t="s">
        <v>185</v>
      </c>
      <c r="G38" s="2" t="s">
        <v>186</v>
      </c>
      <c r="H38" s="63" t="s">
        <v>187</v>
      </c>
      <c r="I38" s="63" t="s">
        <v>188</v>
      </c>
      <c r="J38" s="63" t="s">
        <v>189</v>
      </c>
      <c r="K38" s="63">
        <v>100</v>
      </c>
      <c r="L38" s="63" t="s">
        <v>537</v>
      </c>
      <c r="M38" s="63" t="s">
        <v>47</v>
      </c>
      <c r="N38" s="63">
        <v>60</v>
      </c>
      <c r="O38" s="63">
        <v>70</v>
      </c>
      <c r="P38" s="63">
        <v>100</v>
      </c>
      <c r="Q38" s="4" t="s">
        <v>537</v>
      </c>
      <c r="R38" s="20" t="s">
        <v>537</v>
      </c>
      <c r="S38" s="25">
        <v>60</v>
      </c>
      <c r="T38" s="36" t="s">
        <v>190</v>
      </c>
      <c r="U38" s="13">
        <v>60</v>
      </c>
      <c r="V38" s="13">
        <v>100</v>
      </c>
      <c r="W38" s="51">
        <f>+(IF(ISERROR(U38/V38)*100,"-",(U38/V38)*100))</f>
        <v>60</v>
      </c>
      <c r="X38" s="53" t="s">
        <v>437</v>
      </c>
      <c r="Z38" s="36" t="s">
        <v>417</v>
      </c>
    </row>
    <row r="39" spans="1:26" ht="60.75" customHeight="1" x14ac:dyDescent="0.25">
      <c r="A39" s="10">
        <v>36</v>
      </c>
      <c r="B39" s="2" t="s">
        <v>167</v>
      </c>
      <c r="C39" s="2" t="s">
        <v>191</v>
      </c>
      <c r="D39" s="2" t="s">
        <v>12</v>
      </c>
      <c r="E39" s="2" t="s">
        <v>169</v>
      </c>
      <c r="F39" s="2" t="s">
        <v>367</v>
      </c>
      <c r="G39" s="2" t="s">
        <v>193</v>
      </c>
      <c r="H39" s="63" t="s">
        <v>194</v>
      </c>
      <c r="I39" s="63" t="s">
        <v>195</v>
      </c>
      <c r="J39" s="63" t="s">
        <v>503</v>
      </c>
      <c r="K39" s="63">
        <v>40</v>
      </c>
      <c r="L39" s="63">
        <v>100</v>
      </c>
      <c r="M39" s="63" t="s">
        <v>66</v>
      </c>
      <c r="N39" s="63" t="s">
        <v>537</v>
      </c>
      <c r="O39" s="63" t="s">
        <v>537</v>
      </c>
      <c r="P39" s="63">
        <v>40</v>
      </c>
      <c r="Q39" s="2" t="s">
        <v>537</v>
      </c>
      <c r="R39" s="21" t="s">
        <v>537</v>
      </c>
      <c r="S39" s="25">
        <v>0</v>
      </c>
      <c r="T39" s="36" t="s">
        <v>430</v>
      </c>
      <c r="U39" s="19"/>
      <c r="V39" s="19"/>
      <c r="W39" s="13">
        <v>0</v>
      </c>
      <c r="X39" s="53" t="s">
        <v>396</v>
      </c>
      <c r="Z39" s="30"/>
    </row>
    <row r="40" spans="1:26" ht="132.75" customHeight="1" x14ac:dyDescent="0.25">
      <c r="A40" s="10">
        <v>37</v>
      </c>
      <c r="B40" s="2" t="s">
        <v>167</v>
      </c>
      <c r="C40" s="2" t="s">
        <v>191</v>
      </c>
      <c r="D40" s="2" t="s">
        <v>12</v>
      </c>
      <c r="E40" s="2" t="s">
        <v>169</v>
      </c>
      <c r="F40" s="2" t="s">
        <v>367</v>
      </c>
      <c r="G40" s="2" t="s">
        <v>193</v>
      </c>
      <c r="H40" s="63" t="s">
        <v>486</v>
      </c>
      <c r="I40" s="63" t="s">
        <v>451</v>
      </c>
      <c r="J40" s="63" t="s">
        <v>452</v>
      </c>
      <c r="K40" s="63">
        <v>100</v>
      </c>
      <c r="L40" s="63" t="s">
        <v>537</v>
      </c>
      <c r="M40" s="63" t="s">
        <v>47</v>
      </c>
      <c r="N40" s="63" t="s">
        <v>537</v>
      </c>
      <c r="O40" s="63">
        <v>34</v>
      </c>
      <c r="P40" s="63">
        <v>100</v>
      </c>
      <c r="Q40" s="2" t="s">
        <v>537</v>
      </c>
      <c r="R40" s="21" t="s">
        <v>537</v>
      </c>
      <c r="S40" s="25">
        <v>17</v>
      </c>
      <c r="T40" s="36" t="s">
        <v>512</v>
      </c>
      <c r="U40" s="58">
        <v>34</v>
      </c>
      <c r="V40" s="19">
        <v>100</v>
      </c>
      <c r="W40" s="13">
        <f>+U40/V40</f>
        <v>0.34</v>
      </c>
      <c r="X40" s="35" t="s">
        <v>513</v>
      </c>
      <c r="Z40" s="59"/>
    </row>
    <row r="41" spans="1:26" ht="60.75" customHeight="1" x14ac:dyDescent="0.25">
      <c r="A41" s="10">
        <v>38</v>
      </c>
      <c r="B41" s="2" t="s">
        <v>167</v>
      </c>
      <c r="C41" s="2" t="s">
        <v>176</v>
      </c>
      <c r="D41" s="2" t="s">
        <v>12</v>
      </c>
      <c r="E41" s="2" t="s">
        <v>198</v>
      </c>
      <c r="F41" s="2" t="s">
        <v>199</v>
      </c>
      <c r="G41" s="2" t="s">
        <v>200</v>
      </c>
      <c r="H41" s="63" t="s">
        <v>201</v>
      </c>
      <c r="I41" s="63" t="s">
        <v>202</v>
      </c>
      <c r="J41" s="63" t="s">
        <v>203</v>
      </c>
      <c r="K41" s="63" t="s">
        <v>537</v>
      </c>
      <c r="L41" s="63">
        <v>13</v>
      </c>
      <c r="M41" s="63" t="s">
        <v>66</v>
      </c>
      <c r="N41" s="63" t="s">
        <v>537</v>
      </c>
      <c r="O41" s="63" t="s">
        <v>537</v>
      </c>
      <c r="P41" s="63" t="s">
        <v>537</v>
      </c>
      <c r="Q41" s="2" t="s">
        <v>537</v>
      </c>
      <c r="R41" s="21" t="s">
        <v>537</v>
      </c>
      <c r="S41" s="25">
        <v>0</v>
      </c>
      <c r="T41" s="42" t="s">
        <v>204</v>
      </c>
      <c r="U41" s="26"/>
      <c r="V41" s="19"/>
      <c r="W41" s="13">
        <v>0</v>
      </c>
      <c r="X41" s="35" t="s">
        <v>400</v>
      </c>
      <c r="Z41" s="35"/>
    </row>
    <row r="42" spans="1:26" ht="132.75" customHeight="1" x14ac:dyDescent="0.25">
      <c r="A42" s="10">
        <v>39</v>
      </c>
      <c r="B42" s="2" t="s">
        <v>167</v>
      </c>
      <c r="C42" s="2" t="s">
        <v>176</v>
      </c>
      <c r="D42" s="2" t="s">
        <v>12</v>
      </c>
      <c r="E42" s="2" t="s">
        <v>198</v>
      </c>
      <c r="F42" s="2" t="s">
        <v>199</v>
      </c>
      <c r="G42" s="2" t="s">
        <v>200</v>
      </c>
      <c r="H42" s="63" t="s">
        <v>487</v>
      </c>
      <c r="I42" s="63" t="s">
        <v>453</v>
      </c>
      <c r="J42" s="63" t="s">
        <v>454</v>
      </c>
      <c r="K42" s="63">
        <v>100</v>
      </c>
      <c r="L42" s="63" t="s">
        <v>537</v>
      </c>
      <c r="M42" s="63" t="s">
        <v>47</v>
      </c>
      <c r="N42" s="63" t="s">
        <v>537</v>
      </c>
      <c r="O42" s="63">
        <v>50</v>
      </c>
      <c r="P42" s="63">
        <v>100</v>
      </c>
      <c r="Q42" s="4" t="s">
        <v>537</v>
      </c>
      <c r="R42" s="20" t="s">
        <v>537</v>
      </c>
      <c r="S42" s="25">
        <v>17</v>
      </c>
      <c r="T42" s="42" t="s">
        <v>514</v>
      </c>
      <c r="U42" s="60">
        <v>53</v>
      </c>
      <c r="V42" s="61">
        <v>100</v>
      </c>
      <c r="W42" s="12">
        <f>+U42/V42</f>
        <v>0.53</v>
      </c>
      <c r="X42" s="36" t="s">
        <v>515</v>
      </c>
      <c r="Z42" s="36"/>
    </row>
    <row r="43" spans="1:26" ht="176.25" customHeight="1" x14ac:dyDescent="0.25">
      <c r="A43" s="10">
        <v>40</v>
      </c>
      <c r="B43" s="2" t="s">
        <v>167</v>
      </c>
      <c r="C43" s="2" t="s">
        <v>205</v>
      </c>
      <c r="D43" s="2" t="s">
        <v>13</v>
      </c>
      <c r="E43" s="2" t="s">
        <v>206</v>
      </c>
      <c r="F43" s="2" t="s">
        <v>207</v>
      </c>
      <c r="G43" s="2" t="s">
        <v>186</v>
      </c>
      <c r="H43" s="63" t="s">
        <v>208</v>
      </c>
      <c r="I43" s="63" t="s">
        <v>209</v>
      </c>
      <c r="J43" s="63" t="s">
        <v>210</v>
      </c>
      <c r="K43" t="s">
        <v>537</v>
      </c>
      <c r="L43" s="2">
        <v>100</v>
      </c>
      <c r="M43" s="2" t="s">
        <v>47</v>
      </c>
      <c r="N43" s="2" t="s">
        <v>537</v>
      </c>
      <c r="O43" s="2" t="s">
        <v>537</v>
      </c>
      <c r="P43" s="2" t="s">
        <v>537</v>
      </c>
      <c r="Q43" s="4" t="s">
        <v>537</v>
      </c>
      <c r="R43" s="22" t="s">
        <v>537</v>
      </c>
      <c r="S43" s="25">
        <v>30</v>
      </c>
      <c r="T43" s="42" t="s">
        <v>211</v>
      </c>
      <c r="U43" s="25">
        <v>50</v>
      </c>
      <c r="V43" s="12">
        <v>100</v>
      </c>
      <c r="W43" s="11">
        <f>+(IF(ISERROR(U43/V43)*100,"-",(U43/V43)*100))</f>
        <v>50</v>
      </c>
      <c r="X43" s="42" t="s">
        <v>385</v>
      </c>
      <c r="Z43" s="24"/>
    </row>
    <row r="44" spans="1:26" ht="176.25" customHeight="1" x14ac:dyDescent="0.25">
      <c r="A44" s="10">
        <v>41</v>
      </c>
      <c r="B44" s="2" t="s">
        <v>167</v>
      </c>
      <c r="C44" s="2" t="s">
        <v>205</v>
      </c>
      <c r="D44" s="2" t="s">
        <v>13</v>
      </c>
      <c r="E44" s="2" t="s">
        <v>206</v>
      </c>
      <c r="F44" s="2" t="s">
        <v>207</v>
      </c>
      <c r="G44" s="2" t="s">
        <v>186</v>
      </c>
      <c r="H44" s="63" t="s">
        <v>506</v>
      </c>
      <c r="I44" s="63" t="s">
        <v>507</v>
      </c>
      <c r="J44" s="63" t="s">
        <v>508</v>
      </c>
      <c r="K44" s="2">
        <v>100</v>
      </c>
      <c r="L44" s="2" t="s">
        <v>537</v>
      </c>
      <c r="M44" s="2" t="s">
        <v>47</v>
      </c>
      <c r="N44" s="2" t="s">
        <v>537</v>
      </c>
      <c r="O44" s="2">
        <v>30</v>
      </c>
      <c r="P44" s="2">
        <v>100</v>
      </c>
      <c r="Q44" s="4" t="s">
        <v>368</v>
      </c>
      <c r="R44" s="22">
        <v>40000000000</v>
      </c>
      <c r="S44" s="25"/>
      <c r="T44" s="42"/>
      <c r="U44" s="25"/>
      <c r="V44" s="12"/>
      <c r="W44" s="11"/>
      <c r="X44" s="42"/>
      <c r="Z44" s="24"/>
    </row>
    <row r="45" spans="1:26" ht="176.25" customHeight="1" x14ac:dyDescent="0.25">
      <c r="A45" s="10">
        <v>42</v>
      </c>
      <c r="B45" s="2" t="s">
        <v>167</v>
      </c>
      <c r="C45" s="2" t="s">
        <v>212</v>
      </c>
      <c r="D45" s="2" t="s">
        <v>13</v>
      </c>
      <c r="E45" s="2" t="s">
        <v>206</v>
      </c>
      <c r="F45" s="2" t="s">
        <v>213</v>
      </c>
      <c r="G45" s="2" t="s">
        <v>186</v>
      </c>
      <c r="H45" s="63" t="s">
        <v>214</v>
      </c>
      <c r="I45" s="63" t="s">
        <v>215</v>
      </c>
      <c r="J45" s="63" t="s">
        <v>216</v>
      </c>
      <c r="K45" s="2" t="s">
        <v>537</v>
      </c>
      <c r="L45" s="2">
        <v>900</v>
      </c>
      <c r="M45" s="2" t="s">
        <v>66</v>
      </c>
      <c r="N45" s="2" t="s">
        <v>537</v>
      </c>
      <c r="O45" s="2" t="s">
        <v>537</v>
      </c>
      <c r="P45" s="2" t="s">
        <v>537</v>
      </c>
      <c r="Q45" t="s">
        <v>537</v>
      </c>
      <c r="R45" t="s">
        <v>537</v>
      </c>
      <c r="S45" s="25">
        <v>0</v>
      </c>
      <c r="T45" s="42" t="s">
        <v>217</v>
      </c>
      <c r="U45" s="26"/>
      <c r="V45" s="19"/>
      <c r="W45" s="13">
        <v>0</v>
      </c>
      <c r="X45" s="43" t="s">
        <v>394</v>
      </c>
      <c r="Z45" s="30"/>
    </row>
    <row r="46" spans="1:26" ht="176.25" customHeight="1" x14ac:dyDescent="0.25">
      <c r="A46" s="10">
        <v>43</v>
      </c>
      <c r="B46" s="2" t="s">
        <v>167</v>
      </c>
      <c r="C46" s="2" t="s">
        <v>212</v>
      </c>
      <c r="D46" s="2" t="s">
        <v>13</v>
      </c>
      <c r="E46" s="2" t="s">
        <v>206</v>
      </c>
      <c r="F46" s="2" t="s">
        <v>213</v>
      </c>
      <c r="G46" s="2" t="s">
        <v>186</v>
      </c>
      <c r="H46" s="63" t="s">
        <v>488</v>
      </c>
      <c r="I46" s="63" t="s">
        <v>455</v>
      </c>
      <c r="J46" s="63" t="s">
        <v>456</v>
      </c>
      <c r="K46" s="2">
        <v>100</v>
      </c>
      <c r="L46" s="2" t="s">
        <v>537</v>
      </c>
      <c r="M46" s="2" t="s">
        <v>47</v>
      </c>
      <c r="N46" s="2" t="s">
        <v>537</v>
      </c>
      <c r="O46" s="2">
        <v>30</v>
      </c>
      <c r="P46" s="2">
        <v>100</v>
      </c>
      <c r="Q46" s="2" t="s">
        <v>369</v>
      </c>
      <c r="R46" s="23">
        <v>30000000000</v>
      </c>
      <c r="S46" s="25">
        <v>34</v>
      </c>
      <c r="T46" s="42" t="s">
        <v>516</v>
      </c>
      <c r="U46" s="26">
        <v>52</v>
      </c>
      <c r="V46" s="19">
        <v>100</v>
      </c>
      <c r="W46" s="13">
        <f>+U46/V46</f>
        <v>0.52</v>
      </c>
      <c r="X46" s="43" t="s">
        <v>517</v>
      </c>
      <c r="Z46" s="30"/>
    </row>
    <row r="47" spans="1:26" ht="60.75" customHeight="1" x14ac:dyDescent="0.25">
      <c r="A47" s="10">
        <v>44</v>
      </c>
      <c r="B47" s="2" t="s">
        <v>167</v>
      </c>
      <c r="C47" s="2" t="s">
        <v>218</v>
      </c>
      <c r="D47" s="2" t="s">
        <v>14</v>
      </c>
      <c r="E47" s="2" t="s">
        <v>219</v>
      </c>
      <c r="F47" s="2" t="s">
        <v>220</v>
      </c>
      <c r="G47" s="2" t="s">
        <v>186</v>
      </c>
      <c r="H47" s="63" t="s">
        <v>221</v>
      </c>
      <c r="I47" s="63" t="s">
        <v>222</v>
      </c>
      <c r="J47" s="63" t="s">
        <v>223</v>
      </c>
      <c r="K47" s="2" t="s">
        <v>537</v>
      </c>
      <c r="L47" s="2">
        <v>2095</v>
      </c>
      <c r="M47" s="2" t="s">
        <v>66</v>
      </c>
      <c r="N47" s="2" t="s">
        <v>537</v>
      </c>
      <c r="O47" s="2" t="s">
        <v>537</v>
      </c>
      <c r="P47" s="2" t="s">
        <v>537</v>
      </c>
      <c r="Q47" s="2" t="s">
        <v>537</v>
      </c>
      <c r="R47" s="21" t="s">
        <v>537</v>
      </c>
      <c r="S47" s="25">
        <v>0</v>
      </c>
      <c r="T47" s="42" t="s">
        <v>224</v>
      </c>
      <c r="U47" s="26"/>
      <c r="V47" s="19"/>
      <c r="W47" s="13">
        <v>0</v>
      </c>
      <c r="X47" s="43" t="s">
        <v>401</v>
      </c>
      <c r="Z47" s="30"/>
    </row>
    <row r="48" spans="1:26" ht="60.75" customHeight="1" x14ac:dyDescent="0.25">
      <c r="A48" s="10">
        <v>45</v>
      </c>
      <c r="B48" s="2" t="s">
        <v>167</v>
      </c>
      <c r="C48" s="2" t="s">
        <v>218</v>
      </c>
      <c r="D48" s="2" t="s">
        <v>14</v>
      </c>
      <c r="E48" s="2" t="s">
        <v>219</v>
      </c>
      <c r="F48" s="2" t="s">
        <v>220</v>
      </c>
      <c r="G48" s="2" t="s">
        <v>186</v>
      </c>
      <c r="H48" s="63" t="s">
        <v>489</v>
      </c>
      <c r="I48" s="63" t="s">
        <v>457</v>
      </c>
      <c r="J48" s="63" t="s">
        <v>458</v>
      </c>
      <c r="K48" s="2">
        <v>100</v>
      </c>
      <c r="L48" s="2" t="s">
        <v>537</v>
      </c>
      <c r="M48" s="2" t="s">
        <v>47</v>
      </c>
      <c r="N48" s="2" t="s">
        <v>537</v>
      </c>
      <c r="O48" s="2">
        <v>30</v>
      </c>
      <c r="P48" s="2">
        <v>100</v>
      </c>
      <c r="Q48" s="2" t="s">
        <v>537</v>
      </c>
      <c r="R48" s="21" t="s">
        <v>537</v>
      </c>
      <c r="S48" s="25"/>
      <c r="T48" s="42"/>
      <c r="U48" s="26"/>
      <c r="V48" s="19"/>
      <c r="W48" s="13"/>
      <c r="X48" s="43"/>
      <c r="Z48" s="30"/>
    </row>
    <row r="49" spans="1:26" ht="60.75" customHeight="1" x14ac:dyDescent="0.25">
      <c r="A49" s="10">
        <v>46</v>
      </c>
      <c r="B49" s="2" t="s">
        <v>167</v>
      </c>
      <c r="C49" s="2" t="s">
        <v>225</v>
      </c>
      <c r="D49" s="2" t="s">
        <v>14</v>
      </c>
      <c r="E49" s="2" t="s">
        <v>219</v>
      </c>
      <c r="F49" s="2" t="s">
        <v>226</v>
      </c>
      <c r="G49" s="2" t="s">
        <v>227</v>
      </c>
      <c r="H49" s="63" t="s">
        <v>228</v>
      </c>
      <c r="I49" s="63" t="s">
        <v>229</v>
      </c>
      <c r="J49" s="63" t="s">
        <v>230</v>
      </c>
      <c r="K49" s="2" t="s">
        <v>537</v>
      </c>
      <c r="L49" s="2">
        <v>22</v>
      </c>
      <c r="M49" s="2" t="s">
        <v>66</v>
      </c>
      <c r="N49" s="2" t="s">
        <v>537</v>
      </c>
      <c r="O49" s="2" t="s">
        <v>537</v>
      </c>
      <c r="P49" s="2" t="s">
        <v>537</v>
      </c>
      <c r="Q49" s="2" t="s">
        <v>537</v>
      </c>
      <c r="R49" s="21" t="s">
        <v>537</v>
      </c>
      <c r="S49" s="25">
        <v>0</v>
      </c>
      <c r="T49" s="42" t="s">
        <v>224</v>
      </c>
      <c r="U49" s="26"/>
      <c r="V49" s="19"/>
      <c r="W49" s="13">
        <v>0</v>
      </c>
      <c r="X49" s="43" t="s">
        <v>401</v>
      </c>
      <c r="Z49" s="30"/>
    </row>
    <row r="50" spans="1:26" ht="60.75" customHeight="1" x14ac:dyDescent="0.25">
      <c r="A50" s="10">
        <v>47</v>
      </c>
      <c r="B50" s="2" t="s">
        <v>167</v>
      </c>
      <c r="C50" s="2" t="s">
        <v>225</v>
      </c>
      <c r="D50" s="2" t="s">
        <v>14</v>
      </c>
      <c r="E50" s="2" t="s">
        <v>219</v>
      </c>
      <c r="F50" s="2" t="s">
        <v>226</v>
      </c>
      <c r="G50" s="2" t="s">
        <v>227</v>
      </c>
      <c r="H50" s="63" t="s">
        <v>490</v>
      </c>
      <c r="I50" s="63" t="s">
        <v>459</v>
      </c>
      <c r="J50" s="63" t="s">
        <v>460</v>
      </c>
      <c r="K50" s="2">
        <v>100</v>
      </c>
      <c r="L50" s="2" t="s">
        <v>537</v>
      </c>
      <c r="M50" s="2" t="s">
        <v>47</v>
      </c>
      <c r="N50" s="2" t="s">
        <v>537</v>
      </c>
      <c r="O50" s="2">
        <v>30</v>
      </c>
      <c r="P50" s="2">
        <v>100</v>
      </c>
      <c r="Q50" s="2" t="s">
        <v>537</v>
      </c>
      <c r="R50" s="21" t="s">
        <v>537</v>
      </c>
      <c r="S50" s="25"/>
      <c r="T50" s="42"/>
      <c r="U50" s="60"/>
      <c r="V50" s="61"/>
      <c r="W50" s="12"/>
      <c r="X50" s="42"/>
      <c r="Z50" s="24"/>
    </row>
    <row r="51" spans="1:26" ht="60.75" customHeight="1" x14ac:dyDescent="0.25">
      <c r="A51" s="10">
        <v>48</v>
      </c>
      <c r="B51" s="2" t="s">
        <v>167</v>
      </c>
      <c r="C51" s="4" t="s">
        <v>225</v>
      </c>
      <c r="D51" s="2" t="s">
        <v>14</v>
      </c>
      <c r="E51" s="2" t="s">
        <v>219</v>
      </c>
      <c r="F51" s="2" t="s">
        <v>231</v>
      </c>
      <c r="G51" s="2" t="s">
        <v>186</v>
      </c>
      <c r="H51" s="63" t="s">
        <v>232</v>
      </c>
      <c r="I51" s="63" t="s">
        <v>233</v>
      </c>
      <c r="J51" s="63" t="s">
        <v>234</v>
      </c>
      <c r="K51" t="s">
        <v>537</v>
      </c>
      <c r="L51" s="2">
        <v>100</v>
      </c>
      <c r="M51" s="2" t="s">
        <v>47</v>
      </c>
      <c r="N51" s="2" t="s">
        <v>537</v>
      </c>
      <c r="O51" s="2" t="s">
        <v>537</v>
      </c>
      <c r="P51" s="2" t="s">
        <v>537</v>
      </c>
      <c r="Q51" s="4" t="s">
        <v>537</v>
      </c>
      <c r="R51" s="20" t="s">
        <v>537</v>
      </c>
      <c r="S51" s="25">
        <v>0</v>
      </c>
      <c r="T51" s="42" t="s">
        <v>235</v>
      </c>
      <c r="U51" s="25">
        <v>0</v>
      </c>
      <c r="V51" s="12">
        <v>0</v>
      </c>
      <c r="W51" s="11" t="str">
        <f>+(IF(ISERROR(U51/V51)*100,"-",(U51/V51)*100))</f>
        <v>-</v>
      </c>
      <c r="X51" s="42" t="s">
        <v>402</v>
      </c>
      <c r="Z51" s="24"/>
    </row>
    <row r="52" spans="1:26" ht="60.75" customHeight="1" x14ac:dyDescent="0.25">
      <c r="A52" s="10">
        <v>49</v>
      </c>
      <c r="B52" s="2" t="s">
        <v>167</v>
      </c>
      <c r="C52" s="4" t="s">
        <v>225</v>
      </c>
      <c r="D52" s="2" t="s">
        <v>14</v>
      </c>
      <c r="E52" s="2" t="s">
        <v>219</v>
      </c>
      <c r="F52" s="2" t="s">
        <v>231</v>
      </c>
      <c r="G52" s="2" t="s">
        <v>186</v>
      </c>
      <c r="H52" s="63" t="s">
        <v>491</v>
      </c>
      <c r="I52" s="63" t="s">
        <v>461</v>
      </c>
      <c r="J52" s="63" t="s">
        <v>462</v>
      </c>
      <c r="K52" s="2">
        <v>100</v>
      </c>
      <c r="L52" s="2" t="s">
        <v>537</v>
      </c>
      <c r="M52" s="2" t="s">
        <v>47</v>
      </c>
      <c r="N52" s="2" t="s">
        <v>537</v>
      </c>
      <c r="O52" s="2">
        <v>30</v>
      </c>
      <c r="P52" s="2">
        <v>100</v>
      </c>
      <c r="Q52" s="4" t="s">
        <v>537</v>
      </c>
      <c r="R52" s="20" t="s">
        <v>537</v>
      </c>
      <c r="S52" s="25"/>
      <c r="T52" s="42"/>
      <c r="U52" s="25"/>
      <c r="V52" s="12"/>
      <c r="W52" s="11"/>
      <c r="X52" s="42"/>
      <c r="Z52" s="24"/>
    </row>
    <row r="53" spans="1:26" ht="60.75" customHeight="1" x14ac:dyDescent="0.25">
      <c r="A53" s="10">
        <v>50</v>
      </c>
      <c r="B53" s="2" t="s">
        <v>167</v>
      </c>
      <c r="C53" s="4" t="s">
        <v>236</v>
      </c>
      <c r="D53" s="2" t="s">
        <v>14</v>
      </c>
      <c r="E53" s="2" t="s">
        <v>219</v>
      </c>
      <c r="F53" s="2" t="s">
        <v>237</v>
      </c>
      <c r="G53" s="2" t="s">
        <v>200</v>
      </c>
      <c r="H53" s="63" t="s">
        <v>238</v>
      </c>
      <c r="I53" s="63" t="s">
        <v>239</v>
      </c>
      <c r="J53" s="63" t="s">
        <v>240</v>
      </c>
      <c r="K53" t="s">
        <v>537</v>
      </c>
      <c r="L53" s="2">
        <v>9098</v>
      </c>
      <c r="M53" s="2" t="s">
        <v>66</v>
      </c>
      <c r="N53" s="2" t="s">
        <v>537</v>
      </c>
      <c r="O53" s="2" t="s">
        <v>537</v>
      </c>
      <c r="P53" s="2" t="s">
        <v>537</v>
      </c>
      <c r="Q53" s="2" t="s">
        <v>537</v>
      </c>
      <c r="R53" s="21" t="s">
        <v>537</v>
      </c>
      <c r="S53" s="25">
        <v>0</v>
      </c>
      <c r="T53" s="42" t="s">
        <v>224</v>
      </c>
      <c r="U53" s="26"/>
      <c r="V53" s="19"/>
      <c r="W53" s="13">
        <v>137</v>
      </c>
      <c r="X53" s="43" t="s">
        <v>403</v>
      </c>
      <c r="Z53" s="30"/>
    </row>
    <row r="54" spans="1:26" ht="60.75" customHeight="1" x14ac:dyDescent="0.25">
      <c r="A54" s="10">
        <v>51</v>
      </c>
      <c r="B54" s="2" t="s">
        <v>167</v>
      </c>
      <c r="C54" s="4" t="s">
        <v>236</v>
      </c>
      <c r="D54" s="2" t="s">
        <v>14</v>
      </c>
      <c r="E54" s="2" t="s">
        <v>219</v>
      </c>
      <c r="F54" s="2" t="s">
        <v>237</v>
      </c>
      <c r="G54" s="2" t="s">
        <v>200</v>
      </c>
      <c r="H54" s="63" t="s">
        <v>492</v>
      </c>
      <c r="I54" s="63" t="s">
        <v>463</v>
      </c>
      <c r="J54" s="63" t="s">
        <v>464</v>
      </c>
      <c r="K54" s="2">
        <v>100</v>
      </c>
      <c r="L54" s="2" t="s">
        <v>537</v>
      </c>
      <c r="M54" s="2" t="s">
        <v>47</v>
      </c>
      <c r="N54" s="2" t="s">
        <v>537</v>
      </c>
      <c r="O54" s="2">
        <v>30</v>
      </c>
      <c r="P54" s="2">
        <v>100</v>
      </c>
      <c r="Q54" s="2" t="s">
        <v>537</v>
      </c>
      <c r="R54" s="21" t="s">
        <v>537</v>
      </c>
      <c r="S54" s="25"/>
      <c r="T54" s="42"/>
      <c r="U54" s="26"/>
      <c r="V54" s="19"/>
      <c r="W54" s="13"/>
      <c r="X54" s="43"/>
      <c r="Z54" s="30"/>
    </row>
    <row r="55" spans="1:26" ht="60.75" customHeight="1" x14ac:dyDescent="0.25">
      <c r="A55" s="10">
        <v>52</v>
      </c>
      <c r="B55" s="2" t="s">
        <v>167</v>
      </c>
      <c r="C55" s="4" t="s">
        <v>241</v>
      </c>
      <c r="D55" s="2" t="s">
        <v>14</v>
      </c>
      <c r="E55" s="2" t="s">
        <v>219</v>
      </c>
      <c r="F55" s="2" t="s">
        <v>242</v>
      </c>
      <c r="G55" s="2" t="s">
        <v>243</v>
      </c>
      <c r="H55" s="63" t="s">
        <v>244</v>
      </c>
      <c r="I55" s="63" t="s">
        <v>245</v>
      </c>
      <c r="J55" s="63" t="s">
        <v>246</v>
      </c>
      <c r="K55" s="2">
        <v>12000</v>
      </c>
      <c r="L55" s="2" t="s">
        <v>537</v>
      </c>
      <c r="M55" s="2" t="s">
        <v>66</v>
      </c>
      <c r="N55" s="2">
        <v>3333</v>
      </c>
      <c r="O55" s="2">
        <v>7333</v>
      </c>
      <c r="P55" s="2">
        <v>12000</v>
      </c>
      <c r="Q55" s="2" t="s">
        <v>537</v>
      </c>
      <c r="R55" s="21" t="s">
        <v>537</v>
      </c>
      <c r="S55" s="25">
        <v>3330</v>
      </c>
      <c r="T55" s="42" t="s">
        <v>247</v>
      </c>
      <c r="U55" s="26"/>
      <c r="V55" s="19"/>
      <c r="W55" s="13">
        <v>10895</v>
      </c>
      <c r="X55" s="43" t="s">
        <v>404</v>
      </c>
      <c r="Z55" s="30"/>
    </row>
    <row r="56" spans="1:26" ht="60.75" customHeight="1" x14ac:dyDescent="0.25">
      <c r="A56" s="10">
        <v>53</v>
      </c>
      <c r="B56" s="2" t="s">
        <v>167</v>
      </c>
      <c r="C56" s="4" t="s">
        <v>248</v>
      </c>
      <c r="D56" s="2" t="s">
        <v>15</v>
      </c>
      <c r="E56" s="2" t="s">
        <v>249</v>
      </c>
      <c r="F56" s="2" t="s">
        <v>250</v>
      </c>
      <c r="G56" s="2" t="s">
        <v>193</v>
      </c>
      <c r="H56" s="63" t="s">
        <v>251</v>
      </c>
      <c r="I56" s="63" t="s">
        <v>252</v>
      </c>
      <c r="J56" s="63" t="s">
        <v>253</v>
      </c>
      <c r="K56" s="63" t="s">
        <v>537</v>
      </c>
      <c r="L56" s="63">
        <v>3</v>
      </c>
      <c r="M56" s="2" t="s">
        <v>66</v>
      </c>
      <c r="N56" s="2" t="s">
        <v>537</v>
      </c>
      <c r="O56" s="2" t="s">
        <v>537</v>
      </c>
      <c r="P56" s="2" t="s">
        <v>537</v>
      </c>
      <c r="Q56" s="2" t="s">
        <v>537</v>
      </c>
      <c r="R56" s="21" t="s">
        <v>537</v>
      </c>
      <c r="S56" s="25">
        <v>0</v>
      </c>
      <c r="T56" s="42" t="s">
        <v>254</v>
      </c>
      <c r="U56" s="26"/>
      <c r="V56" s="19"/>
      <c r="W56" s="13">
        <v>0</v>
      </c>
      <c r="X56" s="43" t="s">
        <v>389</v>
      </c>
      <c r="Z56" s="30"/>
    </row>
    <row r="57" spans="1:26" ht="60.75" customHeight="1" x14ac:dyDescent="0.25">
      <c r="A57" s="10">
        <v>54</v>
      </c>
      <c r="B57" s="2" t="s">
        <v>167</v>
      </c>
      <c r="C57" s="4" t="s">
        <v>255</v>
      </c>
      <c r="D57" s="2" t="s">
        <v>15</v>
      </c>
      <c r="E57" s="2" t="s">
        <v>249</v>
      </c>
      <c r="F57" s="2" t="s">
        <v>256</v>
      </c>
      <c r="G57" s="2" t="s">
        <v>200</v>
      </c>
      <c r="H57" s="63" t="s">
        <v>257</v>
      </c>
      <c r="I57" s="63" t="s">
        <v>258</v>
      </c>
      <c r="J57" s="63" t="s">
        <v>259</v>
      </c>
      <c r="K57" s="63" t="s">
        <v>537</v>
      </c>
      <c r="L57" s="63">
        <v>9000</v>
      </c>
      <c r="M57" s="2" t="s">
        <v>66</v>
      </c>
      <c r="N57" s="2" t="s">
        <v>537</v>
      </c>
      <c r="O57" s="2" t="s">
        <v>537</v>
      </c>
      <c r="P57" s="2" t="s">
        <v>537</v>
      </c>
      <c r="Q57" s="2" t="s">
        <v>537</v>
      </c>
      <c r="R57" s="21" t="s">
        <v>537</v>
      </c>
      <c r="S57" s="25">
        <v>0</v>
      </c>
      <c r="T57" s="42" t="s">
        <v>260</v>
      </c>
      <c r="U57" s="26"/>
      <c r="V57" s="19"/>
      <c r="W57" s="13">
        <v>0</v>
      </c>
      <c r="X57" s="43" t="s">
        <v>431</v>
      </c>
      <c r="Z57" s="30"/>
    </row>
    <row r="58" spans="1:26" ht="60.75" customHeight="1" x14ac:dyDescent="0.25">
      <c r="A58" s="10">
        <v>55</v>
      </c>
      <c r="B58" s="2" t="s">
        <v>167</v>
      </c>
      <c r="C58" s="4" t="s">
        <v>248</v>
      </c>
      <c r="D58" s="2" t="s">
        <v>15</v>
      </c>
      <c r="E58" s="2" t="s">
        <v>249</v>
      </c>
      <c r="F58" s="2" t="s">
        <v>256</v>
      </c>
      <c r="G58" s="2" t="s">
        <v>200</v>
      </c>
      <c r="H58" s="63" t="s">
        <v>261</v>
      </c>
      <c r="I58" s="63" t="s">
        <v>262</v>
      </c>
      <c r="J58" s="63" t="s">
        <v>263</v>
      </c>
      <c r="K58" s="63" t="s">
        <v>537</v>
      </c>
      <c r="L58" s="63">
        <v>12000</v>
      </c>
      <c r="M58" s="2" t="s">
        <v>66</v>
      </c>
      <c r="N58" s="2" t="s">
        <v>537</v>
      </c>
      <c r="O58" s="2" t="s">
        <v>537</v>
      </c>
      <c r="P58" s="2" t="s">
        <v>537</v>
      </c>
      <c r="Q58" s="2" t="s">
        <v>537</v>
      </c>
      <c r="R58" s="21" t="s">
        <v>537</v>
      </c>
      <c r="S58" s="25">
        <v>0</v>
      </c>
      <c r="T58" s="42" t="s">
        <v>264</v>
      </c>
      <c r="U58" s="26"/>
      <c r="V58" s="19"/>
      <c r="W58" s="13">
        <v>0</v>
      </c>
      <c r="X58" s="43" t="s">
        <v>432</v>
      </c>
      <c r="Z58" s="30"/>
    </row>
    <row r="59" spans="1:26" ht="60.75" customHeight="1" x14ac:dyDescent="0.25">
      <c r="A59" s="10">
        <v>56</v>
      </c>
      <c r="B59" s="2" t="s">
        <v>167</v>
      </c>
      <c r="C59" s="4" t="s">
        <v>265</v>
      </c>
      <c r="D59" s="2" t="s">
        <v>15</v>
      </c>
      <c r="E59" s="2" t="s">
        <v>249</v>
      </c>
      <c r="F59" s="2" t="s">
        <v>256</v>
      </c>
      <c r="G59" s="2" t="s">
        <v>200</v>
      </c>
      <c r="H59" s="63" t="s">
        <v>266</v>
      </c>
      <c r="I59" s="63" t="s">
        <v>267</v>
      </c>
      <c r="J59" s="63" t="s">
        <v>268</v>
      </c>
      <c r="K59" s="63" t="s">
        <v>537</v>
      </c>
      <c r="L59" s="63">
        <v>12500</v>
      </c>
      <c r="M59" s="2" t="s">
        <v>66</v>
      </c>
      <c r="N59" s="2" t="s">
        <v>537</v>
      </c>
      <c r="O59" s="2" t="s">
        <v>537</v>
      </c>
      <c r="P59" s="2" t="s">
        <v>537</v>
      </c>
      <c r="Q59" s="2" t="s">
        <v>537</v>
      </c>
      <c r="R59" s="21" t="s">
        <v>537</v>
      </c>
      <c r="S59" s="25">
        <v>0</v>
      </c>
      <c r="T59" s="42" t="s">
        <v>269</v>
      </c>
      <c r="U59" s="26"/>
      <c r="V59" s="19"/>
      <c r="W59" s="13">
        <v>0</v>
      </c>
      <c r="X59" s="43" t="s">
        <v>390</v>
      </c>
      <c r="Z59" s="30"/>
    </row>
    <row r="60" spans="1:26" ht="60.75" customHeight="1" x14ac:dyDescent="0.25">
      <c r="A60" s="10">
        <v>57</v>
      </c>
      <c r="B60" s="2" t="s">
        <v>167</v>
      </c>
      <c r="C60" s="2" t="s">
        <v>248</v>
      </c>
      <c r="D60" s="2" t="s">
        <v>15</v>
      </c>
      <c r="E60" s="2" t="s">
        <v>249</v>
      </c>
      <c r="F60" s="2" t="s">
        <v>250</v>
      </c>
      <c r="G60" s="2" t="s">
        <v>243</v>
      </c>
      <c r="H60" s="63" t="s">
        <v>270</v>
      </c>
      <c r="I60" s="63" t="s">
        <v>271</v>
      </c>
      <c r="J60" s="63" t="s">
        <v>271</v>
      </c>
      <c r="K60" s="63" t="s">
        <v>537</v>
      </c>
      <c r="L60" s="63">
        <v>1</v>
      </c>
      <c r="M60" s="2" t="s">
        <v>66</v>
      </c>
      <c r="N60" s="2" t="s">
        <v>537</v>
      </c>
      <c r="O60" s="2" t="s">
        <v>537</v>
      </c>
      <c r="P60" s="2" t="s">
        <v>537</v>
      </c>
      <c r="Q60" s="2" t="s">
        <v>537</v>
      </c>
      <c r="R60" s="21" t="s">
        <v>537</v>
      </c>
      <c r="S60" s="25">
        <v>0</v>
      </c>
      <c r="T60" s="42" t="s">
        <v>272</v>
      </c>
      <c r="U60" s="26"/>
      <c r="V60" s="19"/>
      <c r="W60" s="13">
        <v>0</v>
      </c>
      <c r="X60" s="43" t="s">
        <v>272</v>
      </c>
      <c r="Z60" s="30"/>
    </row>
    <row r="61" spans="1:26" ht="60.75" customHeight="1" x14ac:dyDescent="0.25">
      <c r="A61" s="10">
        <v>58</v>
      </c>
      <c r="B61" s="2" t="s">
        <v>167</v>
      </c>
      <c r="C61" s="2" t="s">
        <v>265</v>
      </c>
      <c r="D61" s="2" t="s">
        <v>15</v>
      </c>
      <c r="E61" s="2" t="s">
        <v>249</v>
      </c>
      <c r="F61" s="2" t="s">
        <v>250</v>
      </c>
      <c r="G61" s="2" t="s">
        <v>243</v>
      </c>
      <c r="H61" s="63" t="s">
        <v>273</v>
      </c>
      <c r="I61" s="63" t="s">
        <v>274</v>
      </c>
      <c r="J61" s="63" t="s">
        <v>275</v>
      </c>
      <c r="K61" s="63" t="s">
        <v>537</v>
      </c>
      <c r="L61" s="63">
        <v>1</v>
      </c>
      <c r="M61" s="2" t="s">
        <v>66</v>
      </c>
      <c r="N61" s="2" t="s">
        <v>537</v>
      </c>
      <c r="O61" s="2" t="s">
        <v>537</v>
      </c>
      <c r="P61" s="2" t="s">
        <v>537</v>
      </c>
      <c r="Q61" s="2" t="s">
        <v>537</v>
      </c>
      <c r="R61" s="21" t="s">
        <v>537</v>
      </c>
      <c r="S61" s="25">
        <v>0</v>
      </c>
      <c r="T61" s="42" t="s">
        <v>272</v>
      </c>
      <c r="U61" s="26"/>
      <c r="V61" s="19"/>
      <c r="W61" s="13">
        <v>0</v>
      </c>
      <c r="X61" s="43" t="s">
        <v>272</v>
      </c>
      <c r="Z61" s="30"/>
    </row>
    <row r="62" spans="1:26" ht="60.75" customHeight="1" x14ac:dyDescent="0.25">
      <c r="A62" s="10">
        <v>59</v>
      </c>
      <c r="B62" s="2" t="s">
        <v>167</v>
      </c>
      <c r="C62" s="2" t="s">
        <v>276</v>
      </c>
      <c r="D62" s="2" t="s">
        <v>15</v>
      </c>
      <c r="E62" s="2" t="s">
        <v>249</v>
      </c>
      <c r="F62" s="2" t="s">
        <v>250</v>
      </c>
      <c r="G62" s="2" t="s">
        <v>243</v>
      </c>
      <c r="H62" s="63" t="s">
        <v>277</v>
      </c>
      <c r="I62" s="63" t="s">
        <v>278</v>
      </c>
      <c r="J62" s="63" t="s">
        <v>278</v>
      </c>
      <c r="K62" s="63" t="s">
        <v>537</v>
      </c>
      <c r="L62" s="63">
        <v>1</v>
      </c>
      <c r="M62" s="2" t="s">
        <v>66</v>
      </c>
      <c r="N62" s="2" t="s">
        <v>537</v>
      </c>
      <c r="O62" s="2" t="s">
        <v>537</v>
      </c>
      <c r="P62" s="2" t="s">
        <v>537</v>
      </c>
      <c r="Q62" s="2" t="s">
        <v>537</v>
      </c>
      <c r="R62" s="21" t="s">
        <v>537</v>
      </c>
      <c r="S62" s="25">
        <v>0</v>
      </c>
      <c r="T62" s="42" t="s">
        <v>272</v>
      </c>
      <c r="U62" s="26"/>
      <c r="V62" s="19"/>
      <c r="W62" s="13">
        <v>0</v>
      </c>
      <c r="X62" s="43" t="s">
        <v>272</v>
      </c>
      <c r="Z62" s="30"/>
    </row>
    <row r="63" spans="1:26" ht="60.75" customHeight="1" x14ac:dyDescent="0.25">
      <c r="A63" s="10">
        <v>60</v>
      </c>
      <c r="B63" s="2" t="s">
        <v>167</v>
      </c>
      <c r="C63" s="2" t="s">
        <v>255</v>
      </c>
      <c r="D63" s="2" t="s">
        <v>15</v>
      </c>
      <c r="E63" s="2" t="s">
        <v>249</v>
      </c>
      <c r="F63" s="2" t="s">
        <v>250</v>
      </c>
      <c r="G63" s="2" t="s">
        <v>186</v>
      </c>
      <c r="H63" s="63" t="s">
        <v>279</v>
      </c>
      <c r="I63" s="63" t="s">
        <v>280</v>
      </c>
      <c r="J63" s="63" t="s">
        <v>281</v>
      </c>
      <c r="K63" s="63" t="s">
        <v>537</v>
      </c>
      <c r="L63" s="63">
        <v>1450</v>
      </c>
      <c r="M63" s="2" t="s">
        <v>66</v>
      </c>
      <c r="N63" s="2" t="s">
        <v>537</v>
      </c>
      <c r="O63" s="2" t="s">
        <v>537</v>
      </c>
      <c r="P63" s="2" t="s">
        <v>537</v>
      </c>
      <c r="Q63" s="2" t="s">
        <v>537</v>
      </c>
      <c r="R63" s="21" t="s">
        <v>537</v>
      </c>
      <c r="S63" s="25">
        <v>0</v>
      </c>
      <c r="T63" s="42" t="s">
        <v>282</v>
      </c>
      <c r="U63" s="26"/>
      <c r="V63" s="19"/>
      <c r="W63" s="13">
        <v>0</v>
      </c>
      <c r="X63" s="43" t="s">
        <v>391</v>
      </c>
      <c r="Z63" s="30"/>
    </row>
    <row r="64" spans="1:26" ht="60.75" customHeight="1" x14ac:dyDescent="0.25">
      <c r="A64" s="10">
        <v>61</v>
      </c>
      <c r="B64" s="2" t="s">
        <v>167</v>
      </c>
      <c r="C64" s="2" t="s">
        <v>40</v>
      </c>
      <c r="D64" s="2" t="s">
        <v>15</v>
      </c>
      <c r="E64" s="2" t="s">
        <v>249</v>
      </c>
      <c r="F64" s="2" t="s">
        <v>250</v>
      </c>
      <c r="G64" s="2" t="s">
        <v>186</v>
      </c>
      <c r="H64" s="63" t="s">
        <v>283</v>
      </c>
      <c r="I64" s="63" t="s">
        <v>284</v>
      </c>
      <c r="J64" s="63" t="s">
        <v>285</v>
      </c>
      <c r="K64" s="63" t="s">
        <v>537</v>
      </c>
      <c r="L64" s="63">
        <v>1500</v>
      </c>
      <c r="M64" s="2" t="s">
        <v>66</v>
      </c>
      <c r="N64" s="2" t="s">
        <v>537</v>
      </c>
      <c r="O64" s="2" t="s">
        <v>537</v>
      </c>
      <c r="P64" s="2" t="s">
        <v>537</v>
      </c>
      <c r="Q64" s="2" t="s">
        <v>537</v>
      </c>
      <c r="R64" s="21" t="s">
        <v>537</v>
      </c>
      <c r="S64" s="25">
        <v>0</v>
      </c>
      <c r="T64" s="42" t="s">
        <v>272</v>
      </c>
      <c r="U64" s="26"/>
      <c r="V64" s="19"/>
      <c r="W64" s="13">
        <v>0</v>
      </c>
      <c r="X64" s="43" t="s">
        <v>392</v>
      </c>
      <c r="Z64" s="30"/>
    </row>
    <row r="65" spans="1:26" ht="60.75" customHeight="1" x14ac:dyDescent="0.25">
      <c r="A65" s="10">
        <v>62</v>
      </c>
      <c r="B65" s="2" t="s">
        <v>167</v>
      </c>
      <c r="C65" s="2" t="s">
        <v>255</v>
      </c>
      <c r="D65" s="2" t="s">
        <v>15</v>
      </c>
      <c r="E65" s="2" t="s">
        <v>249</v>
      </c>
      <c r="F65" s="2" t="s">
        <v>286</v>
      </c>
      <c r="G65" s="2" t="s">
        <v>186</v>
      </c>
      <c r="H65" s="63" t="s">
        <v>287</v>
      </c>
      <c r="I65" s="63" t="s">
        <v>288</v>
      </c>
      <c r="J65" s="63" t="s">
        <v>289</v>
      </c>
      <c r="K65" s="63" t="s">
        <v>537</v>
      </c>
      <c r="L65" s="63">
        <v>2500</v>
      </c>
      <c r="M65" s="2" t="s">
        <v>66</v>
      </c>
      <c r="N65" s="2" t="s">
        <v>537</v>
      </c>
      <c r="O65" s="2" t="s">
        <v>537</v>
      </c>
      <c r="P65" s="2" t="s">
        <v>537</v>
      </c>
      <c r="Q65" s="2" t="s">
        <v>537</v>
      </c>
      <c r="R65" s="21" t="s">
        <v>537</v>
      </c>
      <c r="S65" s="25">
        <v>0</v>
      </c>
      <c r="T65" s="42" t="s">
        <v>290</v>
      </c>
      <c r="U65" s="26"/>
      <c r="V65" s="19"/>
      <c r="W65" s="13">
        <v>0</v>
      </c>
      <c r="X65" s="43" t="s">
        <v>433</v>
      </c>
      <c r="Z65" s="30"/>
    </row>
    <row r="66" spans="1:26" ht="60.75" customHeight="1" x14ac:dyDescent="0.25">
      <c r="A66" s="10">
        <v>63</v>
      </c>
      <c r="B66" s="2" t="s">
        <v>167</v>
      </c>
      <c r="C66" s="4" t="s">
        <v>248</v>
      </c>
      <c r="D66" s="2" t="s">
        <v>15</v>
      </c>
      <c r="E66" s="2" t="s">
        <v>249</v>
      </c>
      <c r="F66" s="2" t="s">
        <v>286</v>
      </c>
      <c r="G66" s="2" t="s">
        <v>186</v>
      </c>
      <c r="H66" s="63" t="s">
        <v>291</v>
      </c>
      <c r="I66" s="63" t="s">
        <v>292</v>
      </c>
      <c r="J66" s="63" t="s">
        <v>293</v>
      </c>
      <c r="K66" s="63" t="s">
        <v>537</v>
      </c>
      <c r="L66" s="63">
        <v>500</v>
      </c>
      <c r="M66" s="2" t="s">
        <v>66</v>
      </c>
      <c r="N66" s="2" t="s">
        <v>537</v>
      </c>
      <c r="O66" s="2" t="s">
        <v>537</v>
      </c>
      <c r="P66" s="2" t="s">
        <v>537</v>
      </c>
      <c r="Q66" s="2" t="s">
        <v>537</v>
      </c>
      <c r="R66" s="21" t="s">
        <v>537</v>
      </c>
      <c r="S66" s="25">
        <v>0</v>
      </c>
      <c r="T66" s="42" t="s">
        <v>434</v>
      </c>
      <c r="U66" s="26"/>
      <c r="V66" s="19"/>
      <c r="W66" s="13">
        <v>0</v>
      </c>
      <c r="X66" s="43" t="s">
        <v>435</v>
      </c>
      <c r="Z66" s="30"/>
    </row>
    <row r="67" spans="1:26" ht="60.75" customHeight="1" x14ac:dyDescent="0.25">
      <c r="A67" s="10">
        <v>64</v>
      </c>
      <c r="B67" s="2" t="s">
        <v>167</v>
      </c>
      <c r="C67" s="4" t="s">
        <v>265</v>
      </c>
      <c r="D67" s="2" t="s">
        <v>15</v>
      </c>
      <c r="E67" s="2" t="s">
        <v>249</v>
      </c>
      <c r="F67" s="2" t="s">
        <v>286</v>
      </c>
      <c r="G67" s="2" t="s">
        <v>186</v>
      </c>
      <c r="H67" s="63" t="s">
        <v>295</v>
      </c>
      <c r="I67" s="63" t="s">
        <v>296</v>
      </c>
      <c r="J67" s="63" t="s">
        <v>297</v>
      </c>
      <c r="K67" s="63" t="s">
        <v>537</v>
      </c>
      <c r="L67" s="63">
        <v>716</v>
      </c>
      <c r="M67" s="2" t="s">
        <v>66</v>
      </c>
      <c r="N67" s="2" t="s">
        <v>537</v>
      </c>
      <c r="O67" s="2" t="s">
        <v>537</v>
      </c>
      <c r="P67" s="2" t="s">
        <v>537</v>
      </c>
      <c r="Q67" s="2" t="s">
        <v>537</v>
      </c>
      <c r="R67" s="21" t="s">
        <v>537</v>
      </c>
      <c r="S67" s="25">
        <v>0</v>
      </c>
      <c r="T67" s="42" t="s">
        <v>298</v>
      </c>
      <c r="U67" s="26"/>
      <c r="V67" s="19"/>
      <c r="W67" s="13">
        <v>0</v>
      </c>
      <c r="X67" s="43" t="s">
        <v>436</v>
      </c>
      <c r="Z67" s="30"/>
    </row>
    <row r="68" spans="1:26" ht="60.75" customHeight="1" x14ac:dyDescent="0.25">
      <c r="A68" s="10">
        <v>65</v>
      </c>
      <c r="B68" s="2" t="s">
        <v>167</v>
      </c>
      <c r="C68" s="4" t="s">
        <v>265</v>
      </c>
      <c r="D68" s="2" t="s">
        <v>15</v>
      </c>
      <c r="E68" s="2" t="s">
        <v>249</v>
      </c>
      <c r="F68" s="2" t="s">
        <v>286</v>
      </c>
      <c r="G68" s="2" t="s">
        <v>186</v>
      </c>
      <c r="H68" s="63" t="s">
        <v>493</v>
      </c>
      <c r="I68" s="63" t="s">
        <v>465</v>
      </c>
      <c r="J68" s="63" t="s">
        <v>466</v>
      </c>
      <c r="K68" s="63">
        <v>100</v>
      </c>
      <c r="L68" s="63" t="s">
        <v>537</v>
      </c>
      <c r="M68" s="2" t="s">
        <v>47</v>
      </c>
      <c r="N68" s="2" t="s">
        <v>537</v>
      </c>
      <c r="O68" s="2">
        <v>30</v>
      </c>
      <c r="P68" s="2">
        <v>100</v>
      </c>
      <c r="Q68" s="2" t="s">
        <v>537</v>
      </c>
      <c r="R68" s="21" t="s">
        <v>537</v>
      </c>
      <c r="S68" s="25"/>
      <c r="T68" s="42"/>
      <c r="U68" s="26"/>
      <c r="V68" s="19"/>
      <c r="W68" s="13"/>
      <c r="X68" s="43"/>
      <c r="Z68" s="30"/>
    </row>
    <row r="69" spans="1:26" ht="60.75" customHeight="1" x14ac:dyDescent="0.25">
      <c r="A69" s="10">
        <v>66</v>
      </c>
      <c r="B69" s="2" t="s">
        <v>167</v>
      </c>
      <c r="C69" s="2" t="s">
        <v>40</v>
      </c>
      <c r="D69" s="2" t="s">
        <v>15</v>
      </c>
      <c r="E69" s="2" t="s">
        <v>249</v>
      </c>
      <c r="F69" s="2" t="s">
        <v>250</v>
      </c>
      <c r="G69" s="2" t="s">
        <v>533</v>
      </c>
      <c r="H69" s="63" t="s">
        <v>494</v>
      </c>
      <c r="I69" s="63" t="s">
        <v>467</v>
      </c>
      <c r="J69" s="63" t="s">
        <v>468</v>
      </c>
      <c r="K69" s="63">
        <v>100</v>
      </c>
      <c r="L69" s="63" t="s">
        <v>537</v>
      </c>
      <c r="M69" s="2" t="s">
        <v>47</v>
      </c>
      <c r="N69" s="2" t="s">
        <v>537</v>
      </c>
      <c r="O69" s="2">
        <v>30</v>
      </c>
      <c r="P69" s="2">
        <v>100</v>
      </c>
      <c r="Q69" s="2" t="s">
        <v>537</v>
      </c>
      <c r="R69" s="21" t="s">
        <v>537</v>
      </c>
      <c r="S69" s="25"/>
      <c r="T69" s="42"/>
      <c r="U69" s="26"/>
      <c r="V69" s="19"/>
      <c r="W69" s="13"/>
      <c r="X69" s="43"/>
      <c r="Z69" s="30"/>
    </row>
    <row r="70" spans="1:26" ht="60.75" customHeight="1" x14ac:dyDescent="0.25">
      <c r="A70" s="10">
        <v>67</v>
      </c>
      <c r="B70" s="2" t="s">
        <v>167</v>
      </c>
      <c r="C70" s="4" t="s">
        <v>248</v>
      </c>
      <c r="D70" s="2" t="s">
        <v>15</v>
      </c>
      <c r="E70" s="2" t="s">
        <v>249</v>
      </c>
      <c r="F70" s="2" t="s">
        <v>256</v>
      </c>
      <c r="G70" s="2" t="s">
        <v>200</v>
      </c>
      <c r="H70" s="63" t="s">
        <v>495</v>
      </c>
      <c r="I70" s="63" t="s">
        <v>469</v>
      </c>
      <c r="J70" s="63" t="s">
        <v>470</v>
      </c>
      <c r="K70" s="63">
        <v>100</v>
      </c>
      <c r="L70" s="63" t="s">
        <v>537</v>
      </c>
      <c r="M70" s="2" t="s">
        <v>47</v>
      </c>
      <c r="N70" s="2" t="s">
        <v>537</v>
      </c>
      <c r="O70" s="2">
        <v>30</v>
      </c>
      <c r="P70" s="2">
        <v>100</v>
      </c>
      <c r="Q70" s="2" t="s">
        <v>537</v>
      </c>
      <c r="R70" s="21" t="s">
        <v>537</v>
      </c>
      <c r="S70" s="25"/>
      <c r="T70" s="42"/>
      <c r="U70" s="26"/>
      <c r="V70" s="19"/>
      <c r="W70" s="13"/>
      <c r="X70" s="43"/>
      <c r="Z70" s="30"/>
    </row>
    <row r="71" spans="1:26" ht="60.75" customHeight="1" x14ac:dyDescent="0.25">
      <c r="A71" s="10">
        <v>68</v>
      </c>
      <c r="B71" s="2" t="s">
        <v>299</v>
      </c>
      <c r="C71" s="2" t="s">
        <v>300</v>
      </c>
      <c r="D71" s="2" t="s">
        <v>16</v>
      </c>
      <c r="E71" s="2" t="s">
        <v>301</v>
      </c>
      <c r="F71" s="2" t="s">
        <v>302</v>
      </c>
      <c r="G71" s="2" t="s">
        <v>186</v>
      </c>
      <c r="H71" s="63" t="s">
        <v>303</v>
      </c>
      <c r="I71" s="63" t="s">
        <v>304</v>
      </c>
      <c r="J71" s="63" t="s">
        <v>305</v>
      </c>
      <c r="K71" s="2" t="s">
        <v>537</v>
      </c>
      <c r="L71" s="2">
        <v>500</v>
      </c>
      <c r="M71" s="2" t="s">
        <v>66</v>
      </c>
      <c r="N71" s="2" t="s">
        <v>537</v>
      </c>
      <c r="O71" s="2" t="s">
        <v>537</v>
      </c>
      <c r="P71" s="2" t="s">
        <v>537</v>
      </c>
      <c r="Q71" s="2" t="s">
        <v>537</v>
      </c>
      <c r="R71" s="21" t="s">
        <v>537</v>
      </c>
      <c r="S71" s="25">
        <v>0</v>
      </c>
      <c r="T71" s="42" t="s">
        <v>306</v>
      </c>
      <c r="U71" s="26"/>
      <c r="V71" s="19"/>
      <c r="W71" s="13">
        <v>0</v>
      </c>
      <c r="X71" s="43" t="s">
        <v>373</v>
      </c>
      <c r="Z71" s="30"/>
    </row>
    <row r="72" spans="1:26" ht="60.75" customHeight="1" x14ac:dyDescent="0.25">
      <c r="A72" s="10">
        <v>69</v>
      </c>
      <c r="B72" s="2" t="s">
        <v>299</v>
      </c>
      <c r="C72" s="2" t="s">
        <v>300</v>
      </c>
      <c r="D72" s="2" t="s">
        <v>16</v>
      </c>
      <c r="E72" s="2" t="s">
        <v>301</v>
      </c>
      <c r="F72" s="2" t="s">
        <v>302</v>
      </c>
      <c r="G72" s="2" t="s">
        <v>186</v>
      </c>
      <c r="H72" s="63" t="s">
        <v>496</v>
      </c>
      <c r="I72" s="63" t="s">
        <v>471</v>
      </c>
      <c r="J72" s="63" t="s">
        <v>472</v>
      </c>
      <c r="K72" s="2">
        <v>100</v>
      </c>
      <c r="L72" s="2" t="s">
        <v>537</v>
      </c>
      <c r="M72" s="2" t="s">
        <v>47</v>
      </c>
      <c r="N72" s="2" t="s">
        <v>537</v>
      </c>
      <c r="O72" s="2">
        <v>30</v>
      </c>
      <c r="P72" s="2">
        <v>100</v>
      </c>
      <c r="Q72" s="2" t="s">
        <v>537</v>
      </c>
      <c r="R72" s="21" t="s">
        <v>537</v>
      </c>
      <c r="S72" s="25"/>
      <c r="T72" s="42"/>
      <c r="U72" s="26"/>
      <c r="V72" s="19"/>
      <c r="W72" s="13"/>
      <c r="X72" s="43"/>
      <c r="Z72" s="30"/>
    </row>
    <row r="73" spans="1:26" ht="60.75" customHeight="1" x14ac:dyDescent="0.25">
      <c r="A73" s="10">
        <v>70</v>
      </c>
      <c r="B73" s="2" t="s">
        <v>299</v>
      </c>
      <c r="C73" s="2" t="s">
        <v>307</v>
      </c>
      <c r="D73" s="2" t="s">
        <v>16</v>
      </c>
      <c r="E73" s="2" t="s">
        <v>301</v>
      </c>
      <c r="F73" s="2" t="s">
        <v>308</v>
      </c>
      <c r="G73" s="2" t="s">
        <v>309</v>
      </c>
      <c r="H73" s="63" t="s">
        <v>310</v>
      </c>
      <c r="I73" s="63" t="s">
        <v>311</v>
      </c>
      <c r="J73" s="63" t="s">
        <v>312</v>
      </c>
      <c r="K73" t="s">
        <v>537</v>
      </c>
      <c r="L73" s="2">
        <v>50</v>
      </c>
      <c r="M73" s="2" t="s">
        <v>66</v>
      </c>
      <c r="N73" s="2" t="s">
        <v>537</v>
      </c>
      <c r="O73" s="2" t="s">
        <v>537</v>
      </c>
      <c r="P73" s="2" t="s">
        <v>537</v>
      </c>
      <c r="Q73" s="2" t="s">
        <v>537</v>
      </c>
      <c r="R73" s="23" t="s">
        <v>537</v>
      </c>
      <c r="S73" s="25">
        <v>0</v>
      </c>
      <c r="T73" s="42" t="s">
        <v>313</v>
      </c>
      <c r="U73" s="26"/>
      <c r="V73" s="19"/>
      <c r="W73" s="13">
        <v>0</v>
      </c>
      <c r="X73" s="43" t="s">
        <v>374</v>
      </c>
      <c r="Z73" s="30"/>
    </row>
    <row r="74" spans="1:26" ht="60.75" customHeight="1" x14ac:dyDescent="0.25">
      <c r="A74" s="10">
        <v>71</v>
      </c>
      <c r="B74" s="2" t="s">
        <v>299</v>
      </c>
      <c r="C74" s="2" t="s">
        <v>307</v>
      </c>
      <c r="D74" s="2" t="s">
        <v>16</v>
      </c>
      <c r="E74" s="2" t="s">
        <v>301</v>
      </c>
      <c r="F74" s="2" t="s">
        <v>308</v>
      </c>
      <c r="G74" s="2" t="s">
        <v>309</v>
      </c>
      <c r="H74" s="63" t="s">
        <v>497</v>
      </c>
      <c r="I74" s="63" t="s">
        <v>473</v>
      </c>
      <c r="J74" s="63" t="s">
        <v>474</v>
      </c>
      <c r="K74" s="2">
        <v>100</v>
      </c>
      <c r="L74" s="2" t="s">
        <v>537</v>
      </c>
      <c r="M74" s="2" t="s">
        <v>47</v>
      </c>
      <c r="N74" s="2" t="s">
        <v>537</v>
      </c>
      <c r="O74" s="2">
        <v>30</v>
      </c>
      <c r="P74" s="2">
        <v>100</v>
      </c>
      <c r="Q74" s="2" t="s">
        <v>370</v>
      </c>
      <c r="R74" s="23">
        <v>114000000000</v>
      </c>
      <c r="S74" s="25"/>
      <c r="T74" s="42"/>
      <c r="U74" s="26"/>
      <c r="V74" s="19"/>
      <c r="W74" s="13"/>
      <c r="X74" s="43"/>
      <c r="Z74" s="30"/>
    </row>
    <row r="75" spans="1:26" ht="60.75" customHeight="1" x14ac:dyDescent="0.25">
      <c r="A75" s="10">
        <v>72</v>
      </c>
      <c r="B75" s="2" t="s">
        <v>299</v>
      </c>
      <c r="C75" s="2" t="s">
        <v>314</v>
      </c>
      <c r="D75" s="2" t="s">
        <v>16</v>
      </c>
      <c r="E75" s="2" t="s">
        <v>301</v>
      </c>
      <c r="F75" s="2" t="s">
        <v>315</v>
      </c>
      <c r="G75" s="2" t="s">
        <v>227</v>
      </c>
      <c r="H75" s="63" t="s">
        <v>316</v>
      </c>
      <c r="I75" s="63" t="s">
        <v>317</v>
      </c>
      <c r="J75" s="63" t="s">
        <v>318</v>
      </c>
      <c r="K75" s="2" t="s">
        <v>537</v>
      </c>
      <c r="L75" s="2">
        <v>19</v>
      </c>
      <c r="M75" s="2" t="s">
        <v>66</v>
      </c>
      <c r="N75" s="2" t="s">
        <v>537</v>
      </c>
      <c r="O75" s="2" t="s">
        <v>537</v>
      </c>
      <c r="P75" s="2" t="s">
        <v>537</v>
      </c>
      <c r="Q75" s="2" t="s">
        <v>537</v>
      </c>
      <c r="R75" s="21" t="s">
        <v>537</v>
      </c>
      <c r="S75" s="25">
        <v>0</v>
      </c>
      <c r="T75" s="42" t="s">
        <v>438</v>
      </c>
      <c r="U75" s="26"/>
      <c r="V75" s="19"/>
      <c r="W75" s="13">
        <v>0</v>
      </c>
      <c r="X75" s="43" t="s">
        <v>375</v>
      </c>
      <c r="Z75" s="30"/>
    </row>
    <row r="76" spans="1:26" ht="60.75" customHeight="1" x14ac:dyDescent="0.25">
      <c r="A76" s="10">
        <v>73</v>
      </c>
      <c r="B76" s="2" t="s">
        <v>299</v>
      </c>
      <c r="C76" s="2" t="s">
        <v>314</v>
      </c>
      <c r="D76" s="2" t="s">
        <v>16</v>
      </c>
      <c r="E76" s="2" t="s">
        <v>301</v>
      </c>
      <c r="F76" s="2" t="s">
        <v>315</v>
      </c>
      <c r="G76" s="2" t="s">
        <v>227</v>
      </c>
      <c r="H76" s="63" t="s">
        <v>498</v>
      </c>
      <c r="I76" s="63" t="s">
        <v>475</v>
      </c>
      <c r="J76" s="63" t="s">
        <v>476</v>
      </c>
      <c r="K76" s="2">
        <v>100</v>
      </c>
      <c r="L76" s="2" t="s">
        <v>537</v>
      </c>
      <c r="M76" s="2" t="s">
        <v>47</v>
      </c>
      <c r="N76" s="2" t="s">
        <v>537</v>
      </c>
      <c r="O76" s="2">
        <v>30</v>
      </c>
      <c r="P76" s="2">
        <v>100</v>
      </c>
      <c r="Q76" s="2" t="s">
        <v>537</v>
      </c>
      <c r="R76" s="21" t="s">
        <v>537</v>
      </c>
      <c r="S76" s="25"/>
      <c r="T76" s="42"/>
      <c r="U76" s="26"/>
      <c r="V76" s="19"/>
      <c r="W76" s="13"/>
      <c r="X76" s="43"/>
      <c r="Z76" s="30"/>
    </row>
    <row r="77" spans="1:26" ht="60.75" customHeight="1" x14ac:dyDescent="0.25">
      <c r="A77" s="10">
        <v>74</v>
      </c>
      <c r="B77" s="2" t="s">
        <v>299</v>
      </c>
      <c r="C77" s="2" t="s">
        <v>320</v>
      </c>
      <c r="D77" s="2" t="s">
        <v>16</v>
      </c>
      <c r="E77" s="2" t="s">
        <v>301</v>
      </c>
      <c r="F77" s="2" t="s">
        <v>321</v>
      </c>
      <c r="G77" s="2" t="s">
        <v>58</v>
      </c>
      <c r="H77" s="63" t="s">
        <v>322</v>
      </c>
      <c r="I77" s="63" t="s">
        <v>323</v>
      </c>
      <c r="J77" s="63" t="s">
        <v>324</v>
      </c>
      <c r="K77" s="2" t="s">
        <v>537</v>
      </c>
      <c r="L77" s="62">
        <v>19200</v>
      </c>
      <c r="M77" s="2" t="s">
        <v>66</v>
      </c>
      <c r="N77" s="2" t="s">
        <v>537</v>
      </c>
      <c r="O77" s="2" t="s">
        <v>537</v>
      </c>
      <c r="P77" s="2" t="s">
        <v>537</v>
      </c>
      <c r="Q77" s="2" t="s">
        <v>537</v>
      </c>
      <c r="R77" s="23" t="s">
        <v>537</v>
      </c>
      <c r="S77" s="25">
        <v>0</v>
      </c>
      <c r="T77" s="42" t="s">
        <v>325</v>
      </c>
      <c r="U77" s="26"/>
      <c r="V77" s="19"/>
      <c r="W77" s="13">
        <v>0</v>
      </c>
      <c r="X77" s="43" t="s">
        <v>410</v>
      </c>
      <c r="Z77" s="30"/>
    </row>
    <row r="78" spans="1:26" ht="60.75" customHeight="1" x14ac:dyDescent="0.25">
      <c r="A78" s="10">
        <v>75</v>
      </c>
      <c r="B78" s="2" t="s">
        <v>299</v>
      </c>
      <c r="C78" s="2" t="s">
        <v>320</v>
      </c>
      <c r="D78" s="2" t="s">
        <v>16</v>
      </c>
      <c r="E78" s="2" t="s">
        <v>301</v>
      </c>
      <c r="F78" s="2" t="s">
        <v>321</v>
      </c>
      <c r="G78" s="2" t="s">
        <v>58</v>
      </c>
      <c r="H78" s="63" t="s">
        <v>499</v>
      </c>
      <c r="I78" s="63" t="s">
        <v>477</v>
      </c>
      <c r="J78" s="63" t="s">
        <v>478</v>
      </c>
      <c r="K78" s="2">
        <v>100</v>
      </c>
      <c r="L78" s="2" t="s">
        <v>537</v>
      </c>
      <c r="M78" s="2" t="s">
        <v>47</v>
      </c>
      <c r="N78" s="2" t="s">
        <v>537</v>
      </c>
      <c r="O78" s="2">
        <v>30</v>
      </c>
      <c r="P78" s="2">
        <v>100</v>
      </c>
      <c r="Q78" s="2" t="s">
        <v>371</v>
      </c>
      <c r="R78" s="23">
        <v>14000000000</v>
      </c>
      <c r="S78" s="25"/>
      <c r="T78" s="42"/>
      <c r="U78" s="26"/>
      <c r="V78" s="19"/>
      <c r="W78" s="13"/>
      <c r="X78" s="43"/>
      <c r="Z78" s="30"/>
    </row>
    <row r="79" spans="1:26" ht="60.75" customHeight="1" x14ac:dyDescent="0.25">
      <c r="A79" s="10">
        <v>76</v>
      </c>
      <c r="B79" s="2" t="s">
        <v>299</v>
      </c>
      <c r="C79" s="2" t="s">
        <v>326</v>
      </c>
      <c r="D79" s="2" t="s">
        <v>16</v>
      </c>
      <c r="E79" s="2" t="s">
        <v>301</v>
      </c>
      <c r="F79" s="2" t="s">
        <v>327</v>
      </c>
      <c r="G79" s="2" t="s">
        <v>309</v>
      </c>
      <c r="H79" s="63" t="s">
        <v>328</v>
      </c>
      <c r="I79" s="63" t="s">
        <v>329</v>
      </c>
      <c r="J79" s="63" t="s">
        <v>330</v>
      </c>
      <c r="K79" s="2" t="s">
        <v>537</v>
      </c>
      <c r="L79" s="2">
        <v>4</v>
      </c>
      <c r="M79" s="2" t="s">
        <v>66</v>
      </c>
      <c r="N79" s="2" t="s">
        <v>537</v>
      </c>
      <c r="O79" s="2" t="s">
        <v>537</v>
      </c>
      <c r="P79" s="2" t="s">
        <v>537</v>
      </c>
      <c r="Q79" s="2" t="s">
        <v>537</v>
      </c>
      <c r="R79" s="21" t="s">
        <v>537</v>
      </c>
      <c r="S79" s="25">
        <v>0</v>
      </c>
      <c r="T79" s="42" t="s">
        <v>331</v>
      </c>
      <c r="U79" s="26"/>
      <c r="V79" s="19"/>
      <c r="W79" s="13">
        <v>0</v>
      </c>
      <c r="X79" s="43" t="s">
        <v>376</v>
      </c>
      <c r="Z79" s="30" t="s">
        <v>447</v>
      </c>
    </row>
    <row r="80" spans="1:26" ht="60.75" customHeight="1" x14ac:dyDescent="0.25">
      <c r="A80" s="10">
        <v>77</v>
      </c>
      <c r="B80" s="2" t="s">
        <v>299</v>
      </c>
      <c r="C80" s="2" t="s">
        <v>326</v>
      </c>
      <c r="D80" s="2" t="s">
        <v>16</v>
      </c>
      <c r="E80" s="2" t="s">
        <v>301</v>
      </c>
      <c r="F80" s="2" t="s">
        <v>327</v>
      </c>
      <c r="G80" s="2" t="s">
        <v>309</v>
      </c>
      <c r="H80" s="63" t="s">
        <v>500</v>
      </c>
      <c r="I80" s="63" t="s">
        <v>479</v>
      </c>
      <c r="J80" s="63" t="s">
        <v>480</v>
      </c>
      <c r="K80" s="2">
        <v>100</v>
      </c>
      <c r="L80" s="2" t="s">
        <v>537</v>
      </c>
      <c r="M80" s="2" t="s">
        <v>47</v>
      </c>
      <c r="N80" s="2" t="s">
        <v>537</v>
      </c>
      <c r="O80" s="2">
        <v>30</v>
      </c>
      <c r="P80" s="2">
        <v>100</v>
      </c>
      <c r="Q80" s="2" t="s">
        <v>537</v>
      </c>
      <c r="R80" s="21" t="s">
        <v>537</v>
      </c>
      <c r="S80" s="25"/>
      <c r="T80" s="42"/>
      <c r="U80" s="26"/>
      <c r="V80" s="19"/>
      <c r="W80" s="13"/>
      <c r="X80" s="43"/>
      <c r="Z80" s="30"/>
    </row>
    <row r="81" spans="1:26" ht="60.75" customHeight="1" x14ac:dyDescent="0.25">
      <c r="A81" s="10">
        <v>78</v>
      </c>
      <c r="B81" s="2" t="s">
        <v>299</v>
      </c>
      <c r="C81" s="2" t="s">
        <v>307</v>
      </c>
      <c r="D81" s="2" t="s">
        <v>16</v>
      </c>
      <c r="E81" s="2" t="s">
        <v>301</v>
      </c>
      <c r="F81" s="2" t="s">
        <v>308</v>
      </c>
      <c r="G81" s="2">
        <f>-G85</f>
        <v>0</v>
      </c>
      <c r="H81" s="63" t="s">
        <v>332</v>
      </c>
      <c r="I81" s="63" t="s">
        <v>333</v>
      </c>
      <c r="J81" s="63" t="s">
        <v>334</v>
      </c>
      <c r="K81" t="s">
        <v>537</v>
      </c>
      <c r="L81" s="2">
        <v>15</v>
      </c>
      <c r="M81" s="2" t="s">
        <v>66</v>
      </c>
      <c r="N81" s="2" t="s">
        <v>537</v>
      </c>
      <c r="O81" s="2" t="s">
        <v>537</v>
      </c>
      <c r="P81" s="2" t="s">
        <v>537</v>
      </c>
      <c r="Q81" s="2" t="s">
        <v>537</v>
      </c>
      <c r="R81" s="21" t="s">
        <v>537</v>
      </c>
      <c r="S81" s="25">
        <v>0</v>
      </c>
      <c r="T81" s="42" t="s">
        <v>335</v>
      </c>
      <c r="U81" s="26"/>
      <c r="V81" s="19"/>
      <c r="W81" s="13">
        <v>0</v>
      </c>
      <c r="X81" s="43" t="s">
        <v>380</v>
      </c>
      <c r="Z81" s="30" t="s">
        <v>446</v>
      </c>
    </row>
    <row r="82" spans="1:26" ht="60.75" customHeight="1" x14ac:dyDescent="0.25">
      <c r="A82" s="10">
        <v>79</v>
      </c>
      <c r="B82" s="2" t="s">
        <v>299</v>
      </c>
      <c r="C82" s="2" t="s">
        <v>336</v>
      </c>
      <c r="D82" s="2" t="s">
        <v>16</v>
      </c>
      <c r="E82" s="2" t="s">
        <v>301</v>
      </c>
      <c r="F82" s="2" t="s">
        <v>337</v>
      </c>
      <c r="G82" s="2" t="s">
        <v>227</v>
      </c>
      <c r="H82" s="63" t="s">
        <v>338</v>
      </c>
      <c r="I82" s="63" t="s">
        <v>339</v>
      </c>
      <c r="J82" s="63" t="s">
        <v>340</v>
      </c>
      <c r="K82" s="62">
        <v>11</v>
      </c>
      <c r="L82" s="2">
        <v>12</v>
      </c>
      <c r="M82" s="2" t="s">
        <v>66</v>
      </c>
      <c r="N82" s="2" t="s">
        <v>537</v>
      </c>
      <c r="O82" s="2" t="s">
        <v>537</v>
      </c>
      <c r="P82" s="2">
        <v>11</v>
      </c>
      <c r="Q82" s="2" t="s">
        <v>537</v>
      </c>
      <c r="R82" s="21" t="s">
        <v>537</v>
      </c>
      <c r="S82" s="25">
        <v>0</v>
      </c>
      <c r="T82" s="42" t="s">
        <v>341</v>
      </c>
      <c r="U82" s="26"/>
      <c r="V82" s="19"/>
      <c r="W82" s="13">
        <v>0</v>
      </c>
      <c r="X82" s="43" t="s">
        <v>379</v>
      </c>
      <c r="Z82" s="30"/>
    </row>
    <row r="83" spans="1:26" ht="60.75" customHeight="1" x14ac:dyDescent="0.25">
      <c r="A83" s="10">
        <v>80</v>
      </c>
      <c r="B83" s="2" t="s">
        <v>299</v>
      </c>
      <c r="C83" s="2" t="s">
        <v>336</v>
      </c>
      <c r="D83" s="2" t="s">
        <v>16</v>
      </c>
      <c r="E83" s="2" t="s">
        <v>301</v>
      </c>
      <c r="F83" s="2" t="s">
        <v>337</v>
      </c>
      <c r="G83" s="2" t="s">
        <v>227</v>
      </c>
      <c r="H83" s="63" t="s">
        <v>501</v>
      </c>
      <c r="I83" s="63" t="s">
        <v>481</v>
      </c>
      <c r="J83" s="63" t="s">
        <v>482</v>
      </c>
      <c r="K83" s="2">
        <v>100</v>
      </c>
      <c r="L83" s="2" t="s">
        <v>537</v>
      </c>
      <c r="M83" s="2" t="s">
        <v>47</v>
      </c>
      <c r="N83" s="2" t="s">
        <v>537</v>
      </c>
      <c r="O83" s="2">
        <v>30</v>
      </c>
      <c r="P83" s="2">
        <v>100</v>
      </c>
      <c r="Q83" s="2" t="s">
        <v>537</v>
      </c>
      <c r="R83" s="21" t="s">
        <v>537</v>
      </c>
      <c r="S83" s="25"/>
      <c r="T83" s="42"/>
      <c r="U83" s="26"/>
      <c r="V83" s="19"/>
      <c r="W83" s="13"/>
      <c r="X83" s="43"/>
      <c r="Z83" s="30"/>
    </row>
    <row r="84" spans="1:26" ht="60.75" customHeight="1" x14ac:dyDescent="0.25">
      <c r="A84" s="10">
        <v>81</v>
      </c>
      <c r="B84" s="2" t="s">
        <v>299</v>
      </c>
      <c r="C84" s="2" t="s">
        <v>326</v>
      </c>
      <c r="D84" s="2" t="s">
        <v>16</v>
      </c>
      <c r="E84" s="2" t="s">
        <v>301</v>
      </c>
      <c r="F84" s="2" t="s">
        <v>342</v>
      </c>
      <c r="G84" s="2" t="s">
        <v>200</v>
      </c>
      <c r="H84" s="63" t="s">
        <v>343</v>
      </c>
      <c r="I84" s="63" t="s">
        <v>344</v>
      </c>
      <c r="J84" s="63" t="s">
        <v>345</v>
      </c>
      <c r="K84" s="62">
        <v>8000</v>
      </c>
      <c r="L84" s="2" t="s">
        <v>537</v>
      </c>
      <c r="M84" s="2" t="s">
        <v>66</v>
      </c>
      <c r="N84" s="2" t="s">
        <v>537</v>
      </c>
      <c r="O84" s="2" t="s">
        <v>537</v>
      </c>
      <c r="P84" s="2">
        <v>50000</v>
      </c>
      <c r="Q84" s="2" t="s">
        <v>537</v>
      </c>
      <c r="R84" s="21" t="s">
        <v>537</v>
      </c>
      <c r="S84" s="25">
        <v>0</v>
      </c>
      <c r="T84" s="42" t="s">
        <v>372</v>
      </c>
      <c r="U84" s="26"/>
      <c r="V84" s="19"/>
      <c r="W84" s="13">
        <v>3420</v>
      </c>
      <c r="X84" s="43" t="s">
        <v>378</v>
      </c>
      <c r="Z84" s="30"/>
    </row>
    <row r="85" spans="1:26" ht="60.75" customHeight="1" thickBot="1" x14ac:dyDescent="0.3">
      <c r="A85" s="10">
        <v>82</v>
      </c>
      <c r="B85" s="2" t="s">
        <v>299</v>
      </c>
      <c r="C85" s="2" t="s">
        <v>314</v>
      </c>
      <c r="D85" s="2" t="s">
        <v>16</v>
      </c>
      <c r="E85" s="2" t="s">
        <v>301</v>
      </c>
      <c r="F85" s="2" t="s">
        <v>315</v>
      </c>
      <c r="G85" s="2">
        <v>0</v>
      </c>
      <c r="H85" s="63" t="s">
        <v>347</v>
      </c>
      <c r="I85" s="63" t="s">
        <v>348</v>
      </c>
      <c r="J85" s="63" t="s">
        <v>349</v>
      </c>
      <c r="K85" s="2" t="s">
        <v>537</v>
      </c>
      <c r="L85" s="2">
        <v>382</v>
      </c>
      <c r="M85" s="2" t="s">
        <v>66</v>
      </c>
      <c r="N85" s="2" t="s">
        <v>537</v>
      </c>
      <c r="O85" s="2" t="s">
        <v>537</v>
      </c>
      <c r="P85" s="2" t="s">
        <v>537</v>
      </c>
      <c r="Q85" s="2" t="s">
        <v>537</v>
      </c>
      <c r="R85" s="21" t="s">
        <v>537</v>
      </c>
      <c r="S85" s="29">
        <v>0</v>
      </c>
      <c r="T85" s="45" t="s">
        <v>350</v>
      </c>
      <c r="U85" s="27"/>
      <c r="V85" s="28"/>
      <c r="W85" s="32">
        <v>0</v>
      </c>
      <c r="X85" s="44" t="s">
        <v>377</v>
      </c>
      <c r="Z85" s="31"/>
    </row>
  </sheetData>
  <sheetProtection autoFilter="0"/>
  <autoFilter ref="A3:AR85" xr:uid="{FF128D45-6992-41A9-8F64-564F17DE8592}"/>
  <mergeCells count="24">
    <mergeCell ref="Z2:Z3"/>
    <mergeCell ref="R2:R3"/>
    <mergeCell ref="E2:E3"/>
    <mergeCell ref="F2:F3"/>
    <mergeCell ref="G2:G3"/>
    <mergeCell ref="H2:H3"/>
    <mergeCell ref="I2:I3"/>
    <mergeCell ref="Q2:Q3"/>
    <mergeCell ref="S1:T1"/>
    <mergeCell ref="U1:X1"/>
    <mergeCell ref="A2:A3"/>
    <mergeCell ref="J2:J3"/>
    <mergeCell ref="K2:K3"/>
    <mergeCell ref="M2:M3"/>
    <mergeCell ref="U2:U3"/>
    <mergeCell ref="S2:S3"/>
    <mergeCell ref="T2:T3"/>
    <mergeCell ref="X2:X3"/>
    <mergeCell ref="W2:W3"/>
    <mergeCell ref="V2:V3"/>
    <mergeCell ref="N2:P2"/>
    <mergeCell ref="B2:B3"/>
    <mergeCell ref="C2:C3"/>
    <mergeCell ref="D2:D3"/>
  </mergeCells>
  <dataValidations count="38">
    <dataValidation type="custom" allowBlank="1" showInputMessage="1" showErrorMessage="1" sqref="U81:V83" xr:uid="{F51C12AE-0ADB-4E2B-A90B-705EB278CCF1}">
      <formula1>ISNUMBER(U81:W98)</formula1>
    </dataValidation>
    <dataValidation type="custom" allowBlank="1" showInputMessage="1" showErrorMessage="1" sqref="U84:V85" xr:uid="{A84EE86A-89EB-4499-B5B8-9D80FFFA66E2}">
      <formula1>ISNUMBER(U84:W100)</formula1>
    </dataValidation>
    <dataValidation type="custom" allowBlank="1" showInputMessage="1" showErrorMessage="1" sqref="W81:W83" xr:uid="{08B7A1B7-606D-4C83-A2F2-A3978FFB6BA0}">
      <formula1>ISNUMBER(W81:X98)</formula1>
    </dataValidation>
    <dataValidation type="custom" allowBlank="1" showInputMessage="1" showErrorMessage="1" sqref="W84:W85" xr:uid="{E9A5176D-0BBF-4CC5-A70D-6350B5FFCE80}">
      <formula1>ISNUMBER(W84:X100)</formula1>
    </dataValidation>
    <dataValidation type="custom" allowBlank="1" showInputMessage="1" showErrorMessage="1" sqref="U60:V70" xr:uid="{5FD7665E-E5C1-4802-8834-8C225BAFBD9F}">
      <formula1>ISNUMBER(U60:W85)</formula1>
    </dataValidation>
    <dataValidation type="custom" allowBlank="1" showInputMessage="1" showErrorMessage="1" sqref="U71:V72" xr:uid="{EC811BC7-E53D-4EBE-B40A-C0A8090A49C6}">
      <formula1>ISNUMBER(U71:W93)</formula1>
    </dataValidation>
    <dataValidation type="custom" allowBlank="1" showInputMessage="1" showErrorMessage="1" sqref="U73:V74" xr:uid="{B8B087BC-4E76-46FB-932F-62D60C90EE21}">
      <formula1>ISNUMBER(U73:W94)</formula1>
    </dataValidation>
    <dataValidation type="custom" allowBlank="1" showInputMessage="1" showErrorMessage="1" sqref="U75:V76" xr:uid="{0CB2272A-A116-4D0B-8AD0-CBF04344F41B}">
      <formula1>ISNUMBER(U75:W95)</formula1>
    </dataValidation>
    <dataValidation type="custom" allowBlank="1" showInputMessage="1" showErrorMessage="1" sqref="U77:V78" xr:uid="{1FD4581F-6A1F-45B7-B8F3-418A1E820F9B}">
      <formula1>ISNUMBER(U77:W96)</formula1>
    </dataValidation>
    <dataValidation type="custom" allowBlank="1" showInputMessage="1" showErrorMessage="1" sqref="U79:V80" xr:uid="{9C8DD42C-3165-40B0-AAC7-AFF76B1A1A92}">
      <formula1>ISNUMBER(U79:W97)</formula1>
    </dataValidation>
    <dataValidation type="custom" allowBlank="1" showInputMessage="1" showErrorMessage="1" sqref="W60:W70" xr:uid="{F43C73B4-09B8-433F-80AA-0274BEEF3B4E}">
      <formula1>ISNUMBER(W60:X85)</formula1>
    </dataValidation>
    <dataValidation type="custom" allowBlank="1" showInputMessage="1" showErrorMessage="1" sqref="W71:W72" xr:uid="{B50952AE-4234-45C8-AC16-9596D6DA9E88}">
      <formula1>ISNUMBER(W71:X93)</formula1>
    </dataValidation>
    <dataValidation type="custom" allowBlank="1" showInputMessage="1" showErrorMessage="1" sqref="W73:W74" xr:uid="{DC38439C-BA18-4D71-B0D1-D5F4944F0DE7}">
      <formula1>ISNUMBER(W73:X94)</formula1>
    </dataValidation>
    <dataValidation type="custom" allowBlank="1" showInputMessage="1" showErrorMessage="1" sqref="W75:W76" xr:uid="{6D30A45F-A868-49E9-9340-830940B3391A}">
      <formula1>ISNUMBER(W75:X95)</formula1>
    </dataValidation>
    <dataValidation type="custom" allowBlank="1" showInputMessage="1" showErrorMessage="1" sqref="W77:W78" xr:uid="{C2E3C7CC-53F1-405F-9DDE-9BA20E934BD6}">
      <formula1>ISNUMBER(W77:X96)</formula1>
    </dataValidation>
    <dataValidation type="custom" allowBlank="1" showInputMessage="1" showErrorMessage="1" sqref="W79:W80" xr:uid="{1FC3AD26-DD75-4439-9B4E-F1C73BB8DBA9}">
      <formula1>ISNUMBER(W79:X97)</formula1>
    </dataValidation>
    <dataValidation type="custom" allowBlank="1" showInputMessage="1" showErrorMessage="1" sqref="U47:V48" xr:uid="{9441BA24-5D86-4806-8E77-D481C528536F}">
      <formula1>ISNUMBER(U47:W122)</formula1>
    </dataValidation>
    <dataValidation type="custom" allowBlank="1" showInputMessage="1" showErrorMessage="1" sqref="U49:V50" xr:uid="{289DC2D7-C2C9-41CD-9CB1-3ADC8136D942}">
      <formula1>ISNUMBER(U49:W123)</formula1>
    </dataValidation>
    <dataValidation type="custom" allowBlank="1" showInputMessage="1" showErrorMessage="1" sqref="U51:V52" xr:uid="{366B5431-57A0-4141-886F-C6CA23D9844C}">
      <formula1>ISNUMBER(U51:W124)</formula1>
    </dataValidation>
    <dataValidation type="custom" allowBlank="1" showInputMessage="1" showErrorMessage="1" sqref="U53:V54" xr:uid="{2703D5BC-AACE-47EF-AB81-2F37503A35F8}">
      <formula1>ISNUMBER(U53:W125)</formula1>
    </dataValidation>
    <dataValidation type="custom" allowBlank="1" showInputMessage="1" showErrorMessage="1" sqref="U55:V59" xr:uid="{1E2BF9CA-F8E3-4810-8591-84EECF7BB422}">
      <formula1>ISNUMBER(U55:W126)</formula1>
    </dataValidation>
    <dataValidation type="custom" allowBlank="1" showInputMessage="1" showErrorMessage="1" sqref="W47:W48" xr:uid="{A6FA59E8-4DC3-4605-9E64-BE61D93C8D02}">
      <formula1>ISNUMBER(W47:X122)</formula1>
    </dataValidation>
    <dataValidation type="custom" allowBlank="1" showInputMessage="1" showErrorMessage="1" sqref="W49:W50" xr:uid="{A6C08FCC-92D4-4F38-A1B3-C6BDFB68CAD8}">
      <formula1>ISNUMBER(W49:X123)</formula1>
    </dataValidation>
    <dataValidation type="custom" allowBlank="1" showInputMessage="1" showErrorMessage="1" sqref="W51:W52" xr:uid="{788CC369-D3F0-4F9D-9E14-B637AE3FEAD2}">
      <formula1>ISNUMBER(W51:X124)</formula1>
    </dataValidation>
    <dataValidation type="custom" allowBlank="1" showInputMessage="1" showErrorMessage="1" sqref="W53:W54" xr:uid="{C47EFB57-66B9-40E2-A462-8CFA5D7B5AAF}">
      <formula1>ISNUMBER(W53:X125)</formula1>
    </dataValidation>
    <dataValidation type="custom" allowBlank="1" showInputMessage="1" showErrorMessage="1" sqref="W55:W59" xr:uid="{8C93838D-5FC7-4DF1-BEFB-2384987B46D3}">
      <formula1>ISNUMBER(W55:X126)</formula1>
    </dataValidation>
    <dataValidation type="custom" allowBlank="1" showInputMessage="1" showErrorMessage="1" sqref="U4:V4" xr:uid="{1C4FDAE9-272A-4C72-881A-DD2C19B2C063}">
      <formula1>ISNUMBER(U4:W85)</formula1>
    </dataValidation>
    <dataValidation type="custom" allowBlank="1" showInputMessage="1" showErrorMessage="1" sqref="W4" xr:uid="{7550C58D-67CC-4F1E-93CB-C81F2025A5A8}">
      <formula1>ISNUMBER(W4:X85)</formula1>
    </dataValidation>
    <dataValidation type="custom" allowBlank="1" showInputMessage="1" showErrorMessage="1" sqref="U41:V42" xr:uid="{BC082C7F-903D-4563-8BFD-EB7F3184FEDE}">
      <formula1>ISNUMBER(U41:W119)</formula1>
    </dataValidation>
    <dataValidation type="custom" allowBlank="1" showInputMessage="1" showErrorMessage="1" sqref="U43:V44" xr:uid="{F76BF8BC-722E-43F8-B025-B0638166D3F0}">
      <formula1>ISNUMBER(U43:W120)</formula1>
    </dataValidation>
    <dataValidation type="custom" allowBlank="1" showInputMessage="1" showErrorMessage="1" sqref="U45:V46" xr:uid="{9BE7DC19-EBF4-4E2E-ABA4-866232D2B5E0}">
      <formula1>ISNUMBER(U45:W121)</formula1>
    </dataValidation>
    <dataValidation type="custom" allowBlank="1" showInputMessage="1" showErrorMessage="1" sqref="W41:W42" xr:uid="{A641A36E-B446-45DA-AACC-5FA92853ADDB}">
      <formula1>ISNUMBER(W41:X119)</formula1>
    </dataValidation>
    <dataValidation type="custom" allowBlank="1" showInputMessage="1" showErrorMessage="1" sqref="W43:W44" xr:uid="{A212A9BB-F838-4FD3-BB1A-52FE6F5BFACA}">
      <formula1>ISNUMBER(W43:X120)</formula1>
    </dataValidation>
    <dataValidation type="custom" allowBlank="1" showInputMessage="1" showErrorMessage="1" sqref="W45:W46" xr:uid="{CE41D31C-4671-45C9-898B-189DF471ADED}">
      <formula1>ISNUMBER(W45:X121)</formula1>
    </dataValidation>
    <dataValidation type="custom" allowBlank="1" showInputMessage="1" showErrorMessage="1" sqref="U5:V37" xr:uid="{4DAEB1FC-4232-461F-AADF-9C367A152B10}">
      <formula1>ISNUMBER(U5:W85)</formula1>
    </dataValidation>
    <dataValidation type="custom" allowBlank="1" showInputMessage="1" showErrorMessage="1" sqref="U38:V40" xr:uid="{B50F4A33-67C0-41A9-AC1B-FEF014995BCB}">
      <formula1>ISNUMBER(U38:W117)</formula1>
    </dataValidation>
    <dataValidation type="custom" allowBlank="1" showInputMessage="1" showErrorMessage="1" sqref="W5:W37" xr:uid="{BA47F768-5057-49DB-8C90-640A300C5856}">
      <formula1>ISNUMBER(W5:X85)</formula1>
    </dataValidation>
    <dataValidation type="custom" allowBlank="1" showInputMessage="1" showErrorMessage="1" sqref="W38:W40" xr:uid="{2FBEEC53-F19E-4365-BD55-4D7CA6F8B8EE}">
      <formula1>ISNUMBER(W38:X117)</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9C04F-1941-49D8-BB75-4DFAFB323AAD}">
  <dimension ref="A1:T92"/>
  <sheetViews>
    <sheetView tabSelected="1" zoomScale="55" zoomScaleNormal="55" workbookViewId="0">
      <pane xSplit="1" ySplit="9" topLeftCell="B10" activePane="bottomRight" state="frozen"/>
      <selection pane="topRight" activeCell="B1" sqref="B1"/>
      <selection pane="bottomLeft" activeCell="A10" sqref="A10"/>
      <selection pane="bottomRight" activeCell="I91" sqref="I91"/>
    </sheetView>
  </sheetViews>
  <sheetFormatPr baseColWidth="10" defaultColWidth="0" defaultRowHeight="15" zeroHeight="1" x14ac:dyDescent="0.25"/>
  <cols>
    <col min="1" max="1" width="2.85546875" customWidth="1"/>
    <col min="2" max="2" width="5.7109375" customWidth="1"/>
    <col min="3" max="3" width="32.7109375" customWidth="1"/>
    <col min="4" max="4" width="11.42578125" customWidth="1"/>
    <col min="5" max="5" width="15.5703125" customWidth="1"/>
    <col min="6" max="6" width="13.28515625" customWidth="1"/>
    <col min="7" max="7" width="11.42578125" customWidth="1"/>
    <col min="8" max="8" width="18.7109375" customWidth="1"/>
    <col min="9" max="10" width="23.5703125" customWidth="1"/>
    <col min="11" max="11" width="39.5703125" customWidth="1"/>
    <col min="12" max="13" width="11.42578125" customWidth="1"/>
    <col min="14" max="14" width="14" customWidth="1"/>
    <col min="15" max="15" width="12.140625" customWidth="1"/>
    <col min="16" max="16" width="12.7109375" customWidth="1"/>
    <col min="17" max="17" width="12.140625" customWidth="1"/>
    <col min="18" max="18" width="19.5703125" customWidth="1"/>
    <col min="19" max="19" width="32.7109375" customWidth="1"/>
    <col min="20" max="20" width="2.85546875" customWidth="1"/>
    <col min="21" max="16384" width="11.42578125" hidden="1"/>
  </cols>
  <sheetData>
    <row r="1" spans="1:20" ht="15.75" thickBot="1" x14ac:dyDescent="0.3">
      <c r="A1" s="84"/>
      <c r="B1" s="68"/>
      <c r="C1" s="69"/>
      <c r="D1" s="69"/>
      <c r="E1" s="69"/>
      <c r="F1" s="69"/>
      <c r="G1" s="69"/>
      <c r="H1" s="69"/>
      <c r="I1" s="70"/>
      <c r="J1" s="68"/>
      <c r="K1" s="68"/>
      <c r="L1" s="68"/>
      <c r="M1" s="68"/>
      <c r="N1" s="68"/>
      <c r="O1" s="68"/>
      <c r="P1" s="68"/>
      <c r="Q1" s="68"/>
      <c r="R1" s="68"/>
      <c r="S1" s="68"/>
      <c r="T1" s="84"/>
    </row>
    <row r="2" spans="1:20" x14ac:dyDescent="0.25">
      <c r="A2" s="84"/>
      <c r="B2" s="113" t="e" vm="1">
        <v>#VALUE!</v>
      </c>
      <c r="C2" s="114"/>
      <c r="D2" s="100" t="s">
        <v>518</v>
      </c>
      <c r="E2" s="101"/>
      <c r="F2" s="101"/>
      <c r="G2" s="101"/>
      <c r="H2" s="101"/>
      <c r="I2" s="101"/>
      <c r="J2" s="101"/>
      <c r="K2" s="101"/>
      <c r="L2" s="101"/>
      <c r="M2" s="101"/>
      <c r="N2" s="101"/>
      <c r="O2" s="101"/>
      <c r="P2" s="101"/>
      <c r="Q2" s="102"/>
      <c r="R2" s="103" t="s">
        <v>519</v>
      </c>
      <c r="S2" s="104"/>
      <c r="T2" s="84"/>
    </row>
    <row r="3" spans="1:20" x14ac:dyDescent="0.25">
      <c r="A3" s="84"/>
      <c r="B3" s="113"/>
      <c r="C3" s="114"/>
      <c r="D3" s="105" t="s">
        <v>520</v>
      </c>
      <c r="E3" s="106"/>
      <c r="F3" s="106"/>
      <c r="G3" s="106"/>
      <c r="H3" s="106"/>
      <c r="I3" s="106"/>
      <c r="J3" s="106"/>
      <c r="K3" s="106"/>
      <c r="L3" s="106"/>
      <c r="M3" s="106"/>
      <c r="N3" s="106"/>
      <c r="O3" s="106"/>
      <c r="P3" s="106"/>
      <c r="Q3" s="107"/>
      <c r="R3" s="108" t="s">
        <v>521</v>
      </c>
      <c r="S3" s="109"/>
      <c r="T3" s="84"/>
    </row>
    <row r="4" spans="1:20" ht="15.75" thickBot="1" x14ac:dyDescent="0.3">
      <c r="A4" s="84"/>
      <c r="B4" s="113"/>
      <c r="C4" s="114"/>
      <c r="D4" s="110" t="s">
        <v>522</v>
      </c>
      <c r="E4" s="111"/>
      <c r="F4" s="111"/>
      <c r="G4" s="111"/>
      <c r="H4" s="111"/>
      <c r="I4" s="111"/>
      <c r="J4" s="111"/>
      <c r="K4" s="111"/>
      <c r="L4" s="111"/>
      <c r="M4" s="111"/>
      <c r="N4" s="111"/>
      <c r="O4" s="111"/>
      <c r="P4" s="111"/>
      <c r="Q4" s="112"/>
      <c r="R4" s="74" t="s">
        <v>523</v>
      </c>
      <c r="S4" s="75">
        <v>45583</v>
      </c>
      <c r="T4" s="84"/>
    </row>
    <row r="5" spans="1:20" x14ac:dyDescent="0.25">
      <c r="A5" s="84"/>
      <c r="B5" s="115"/>
      <c r="C5" s="115"/>
      <c r="D5" s="72"/>
      <c r="E5" s="72"/>
      <c r="F5" s="72"/>
      <c r="G5" s="72"/>
      <c r="H5" s="73"/>
      <c r="I5" s="73"/>
      <c r="J5" s="71"/>
      <c r="K5" s="71"/>
      <c r="L5" s="71"/>
      <c r="M5" s="71"/>
      <c r="N5" s="71"/>
      <c r="O5" s="71"/>
      <c r="P5" s="71"/>
      <c r="Q5" s="71"/>
      <c r="R5" s="71"/>
      <c r="S5" s="71"/>
      <c r="T5" s="84"/>
    </row>
    <row r="6" spans="1:20" hidden="1" x14ac:dyDescent="0.25">
      <c r="A6" s="84"/>
      <c r="B6" s="116"/>
      <c r="C6" s="116"/>
      <c r="D6" s="67"/>
      <c r="E6" s="67"/>
      <c r="F6" s="67"/>
      <c r="G6" s="67"/>
      <c r="H6" s="67"/>
      <c r="I6" s="67"/>
      <c r="J6" s="67"/>
      <c r="K6" s="67"/>
      <c r="L6" s="67"/>
      <c r="M6" s="67"/>
      <c r="N6" s="67"/>
      <c r="O6" s="67"/>
      <c r="P6" s="67"/>
      <c r="Q6" s="67"/>
      <c r="R6" s="67"/>
      <c r="S6" s="67"/>
      <c r="T6" s="84"/>
    </row>
    <row r="7" spans="1:20" hidden="1" x14ac:dyDescent="0.25">
      <c r="A7" s="84"/>
      <c r="B7" s="116"/>
      <c r="C7" s="116"/>
      <c r="D7" s="67"/>
      <c r="E7" s="67"/>
      <c r="F7" s="67"/>
      <c r="G7" s="67"/>
      <c r="H7" s="67"/>
      <c r="I7" s="67"/>
      <c r="J7" s="67"/>
      <c r="K7" s="67"/>
      <c r="L7" s="67"/>
      <c r="M7" s="67"/>
      <c r="N7" s="67"/>
      <c r="O7" s="67"/>
      <c r="P7" s="67"/>
      <c r="Q7" s="67"/>
      <c r="R7" s="67"/>
      <c r="S7" s="67"/>
      <c r="T7" s="84"/>
    </row>
    <row r="8" spans="1:20" x14ac:dyDescent="0.25">
      <c r="A8" s="84"/>
      <c r="B8" s="117" t="s">
        <v>353</v>
      </c>
      <c r="C8" s="117" t="s">
        <v>23</v>
      </c>
      <c r="D8" s="117" t="s">
        <v>24</v>
      </c>
      <c r="E8" s="117" t="s">
        <v>25</v>
      </c>
      <c r="F8" s="117" t="s">
        <v>26</v>
      </c>
      <c r="G8" s="117" t="s">
        <v>524</v>
      </c>
      <c r="H8" s="117" t="s">
        <v>525</v>
      </c>
      <c r="I8" s="117" t="s">
        <v>29</v>
      </c>
      <c r="J8" s="117" t="s">
        <v>30</v>
      </c>
      <c r="K8" s="117" t="s">
        <v>31</v>
      </c>
      <c r="L8" s="117" t="s">
        <v>449</v>
      </c>
      <c r="M8" s="117" t="s">
        <v>529</v>
      </c>
      <c r="N8" s="117" t="s">
        <v>33</v>
      </c>
      <c r="O8" s="119" t="s">
        <v>526</v>
      </c>
      <c r="P8" s="120"/>
      <c r="Q8" s="121"/>
      <c r="R8" s="122" t="s">
        <v>527</v>
      </c>
      <c r="S8" s="122" t="s">
        <v>528</v>
      </c>
      <c r="T8" s="84"/>
    </row>
    <row r="9" spans="1:20" x14ac:dyDescent="0.25">
      <c r="A9" s="84"/>
      <c r="B9" s="118"/>
      <c r="C9" s="118"/>
      <c r="D9" s="118"/>
      <c r="E9" s="118"/>
      <c r="F9" s="118"/>
      <c r="G9" s="118"/>
      <c r="H9" s="118"/>
      <c r="I9" s="118"/>
      <c r="J9" s="118"/>
      <c r="K9" s="118"/>
      <c r="L9" s="118"/>
      <c r="M9" s="118"/>
      <c r="N9" s="118"/>
      <c r="O9" s="78" t="s">
        <v>530</v>
      </c>
      <c r="P9" s="78" t="s">
        <v>531</v>
      </c>
      <c r="Q9" s="78" t="s">
        <v>532</v>
      </c>
      <c r="R9" s="123"/>
      <c r="S9" s="123"/>
      <c r="T9" s="84"/>
    </row>
    <row r="10" spans="1:20" ht="171" x14ac:dyDescent="0.25">
      <c r="A10" s="84"/>
      <c r="B10" s="76">
        <v>1</v>
      </c>
      <c r="C10" s="76" t="s">
        <v>39</v>
      </c>
      <c r="D10" s="76" t="s">
        <v>40</v>
      </c>
      <c r="E10" s="76" t="s">
        <v>1</v>
      </c>
      <c r="F10" s="76" t="s">
        <v>41</v>
      </c>
      <c r="G10" s="76" t="s">
        <v>42</v>
      </c>
      <c r="H10" s="76" t="s">
        <v>43</v>
      </c>
      <c r="I10" s="76" t="s">
        <v>44</v>
      </c>
      <c r="J10" s="76" t="s">
        <v>45</v>
      </c>
      <c r="K10" s="76" t="s">
        <v>46</v>
      </c>
      <c r="L10" s="76">
        <v>80</v>
      </c>
      <c r="M10" s="76" t="s">
        <v>537</v>
      </c>
      <c r="N10" s="76" t="s">
        <v>47</v>
      </c>
      <c r="O10" s="76">
        <v>80</v>
      </c>
      <c r="P10" s="76">
        <v>80</v>
      </c>
      <c r="Q10" s="76">
        <v>80</v>
      </c>
      <c r="R10" s="76" t="s">
        <v>537</v>
      </c>
      <c r="S10" s="81" t="s">
        <v>537</v>
      </c>
      <c r="T10" s="84"/>
    </row>
    <row r="11" spans="1:20" ht="171" x14ac:dyDescent="0.25">
      <c r="A11" s="84"/>
      <c r="B11" s="76">
        <v>2</v>
      </c>
      <c r="C11" s="76" t="s">
        <v>39</v>
      </c>
      <c r="D11" s="76" t="s">
        <v>40</v>
      </c>
      <c r="E11" s="76" t="s">
        <v>49</v>
      </c>
      <c r="F11" s="76" t="s">
        <v>50</v>
      </c>
      <c r="G11" s="76" t="s">
        <v>42</v>
      </c>
      <c r="H11" s="76" t="s">
        <v>43</v>
      </c>
      <c r="I11" s="76" t="s">
        <v>51</v>
      </c>
      <c r="J11" s="76" t="s">
        <v>52</v>
      </c>
      <c r="K11" s="76" t="s">
        <v>53</v>
      </c>
      <c r="L11" s="76">
        <v>100</v>
      </c>
      <c r="M11" s="76" t="s">
        <v>537</v>
      </c>
      <c r="N11" s="76" t="s">
        <v>47</v>
      </c>
      <c r="O11" s="76" t="s">
        <v>537</v>
      </c>
      <c r="P11" s="76" t="s">
        <v>537</v>
      </c>
      <c r="Q11" s="76">
        <v>100</v>
      </c>
      <c r="R11" s="76" t="s">
        <v>537</v>
      </c>
      <c r="S11" s="81" t="s">
        <v>537</v>
      </c>
      <c r="T11" s="84"/>
    </row>
    <row r="12" spans="1:20" ht="171" x14ac:dyDescent="0.25">
      <c r="A12" s="84"/>
      <c r="B12" s="76">
        <v>3</v>
      </c>
      <c r="C12" s="76" t="s">
        <v>39</v>
      </c>
      <c r="D12" s="76" t="s">
        <v>40</v>
      </c>
      <c r="E12" s="76" t="s">
        <v>49</v>
      </c>
      <c r="F12" s="76" t="s">
        <v>50</v>
      </c>
      <c r="G12" s="76" t="s">
        <v>42</v>
      </c>
      <c r="H12" s="76" t="s">
        <v>43</v>
      </c>
      <c r="I12" s="76" t="s">
        <v>54</v>
      </c>
      <c r="J12" s="76" t="s">
        <v>55</v>
      </c>
      <c r="K12" s="76" t="s">
        <v>505</v>
      </c>
      <c r="L12" s="76">
        <v>80</v>
      </c>
      <c r="M12" s="76" t="s">
        <v>537</v>
      </c>
      <c r="N12" s="76" t="s">
        <v>47</v>
      </c>
      <c r="O12" s="76" t="s">
        <v>537</v>
      </c>
      <c r="P12" s="76" t="s">
        <v>537</v>
      </c>
      <c r="Q12" s="76">
        <v>80</v>
      </c>
      <c r="R12" s="76" t="s">
        <v>537</v>
      </c>
      <c r="S12" s="81" t="s">
        <v>537</v>
      </c>
      <c r="T12" s="84"/>
    </row>
    <row r="13" spans="1:20" ht="171" x14ac:dyDescent="0.25">
      <c r="A13" s="84"/>
      <c r="B13" s="76">
        <v>4</v>
      </c>
      <c r="C13" s="76" t="s">
        <v>39</v>
      </c>
      <c r="D13" s="76" t="s">
        <v>40</v>
      </c>
      <c r="E13" s="76" t="s">
        <v>2</v>
      </c>
      <c r="F13" s="76" t="s">
        <v>57</v>
      </c>
      <c r="G13" s="76" t="s">
        <v>42</v>
      </c>
      <c r="H13" s="76" t="s">
        <v>58</v>
      </c>
      <c r="I13" s="76" t="s">
        <v>59</v>
      </c>
      <c r="J13" s="76" t="s">
        <v>60</v>
      </c>
      <c r="K13" s="76" t="s">
        <v>61</v>
      </c>
      <c r="L13" s="76">
        <v>100</v>
      </c>
      <c r="M13" s="76" t="s">
        <v>537</v>
      </c>
      <c r="N13" s="76" t="s">
        <v>47</v>
      </c>
      <c r="O13" s="76" t="s">
        <v>537</v>
      </c>
      <c r="P13" s="76" t="s">
        <v>537</v>
      </c>
      <c r="Q13" s="76">
        <v>100</v>
      </c>
      <c r="R13" s="76" t="s">
        <v>537</v>
      </c>
      <c r="S13" s="81" t="s">
        <v>537</v>
      </c>
      <c r="T13" s="84"/>
    </row>
    <row r="14" spans="1:20" ht="171" x14ac:dyDescent="0.25">
      <c r="A14" s="84"/>
      <c r="B14" s="76">
        <v>5</v>
      </c>
      <c r="C14" s="76" t="s">
        <v>39</v>
      </c>
      <c r="D14" s="76" t="s">
        <v>40</v>
      </c>
      <c r="E14" s="76" t="s">
        <v>2</v>
      </c>
      <c r="F14" s="76" t="s">
        <v>57</v>
      </c>
      <c r="G14" s="76" t="s">
        <v>42</v>
      </c>
      <c r="H14" s="76" t="s">
        <v>58</v>
      </c>
      <c r="I14" s="76" t="s">
        <v>63</v>
      </c>
      <c r="J14" s="76" t="s">
        <v>64</v>
      </c>
      <c r="K14" s="76" t="s">
        <v>65</v>
      </c>
      <c r="L14" s="76">
        <v>3</v>
      </c>
      <c r="M14" s="76" t="s">
        <v>537</v>
      </c>
      <c r="N14" s="76" t="s">
        <v>66</v>
      </c>
      <c r="O14" s="76">
        <v>1</v>
      </c>
      <c r="P14" s="76">
        <v>2</v>
      </c>
      <c r="Q14" s="76">
        <v>3</v>
      </c>
      <c r="R14" s="76" t="s">
        <v>537</v>
      </c>
      <c r="S14" s="81" t="s">
        <v>537</v>
      </c>
      <c r="T14" s="84"/>
    </row>
    <row r="15" spans="1:20" ht="171" x14ac:dyDescent="0.25">
      <c r="A15" s="84"/>
      <c r="B15" s="76">
        <v>6</v>
      </c>
      <c r="C15" s="76" t="s">
        <v>39</v>
      </c>
      <c r="D15" s="76" t="s">
        <v>40</v>
      </c>
      <c r="E15" s="76" t="s">
        <v>68</v>
      </c>
      <c r="F15" s="76" t="s">
        <v>590</v>
      </c>
      <c r="G15" s="76" t="s">
        <v>42</v>
      </c>
      <c r="H15" s="76" t="s">
        <v>43</v>
      </c>
      <c r="I15" s="76" t="s">
        <v>69</v>
      </c>
      <c r="J15" s="76" t="s">
        <v>70</v>
      </c>
      <c r="K15" s="76" t="s">
        <v>71</v>
      </c>
      <c r="L15" s="76">
        <v>100</v>
      </c>
      <c r="M15" s="76" t="s">
        <v>537</v>
      </c>
      <c r="N15" s="76" t="s">
        <v>47</v>
      </c>
      <c r="O15" s="76" t="s">
        <v>537</v>
      </c>
      <c r="P15" s="76" t="s">
        <v>537</v>
      </c>
      <c r="Q15" s="76">
        <v>100</v>
      </c>
      <c r="R15" s="76" t="s">
        <v>537</v>
      </c>
      <c r="S15" s="81" t="s">
        <v>537</v>
      </c>
      <c r="T15" s="84"/>
    </row>
    <row r="16" spans="1:20" ht="171" x14ac:dyDescent="0.25">
      <c r="A16" s="84"/>
      <c r="B16" s="76">
        <v>7</v>
      </c>
      <c r="C16" s="76" t="s">
        <v>39</v>
      </c>
      <c r="D16" s="76" t="s">
        <v>40</v>
      </c>
      <c r="E16" s="76" t="s">
        <v>3</v>
      </c>
      <c r="F16" s="76" t="s">
        <v>72</v>
      </c>
      <c r="G16" s="76" t="s">
        <v>42</v>
      </c>
      <c r="H16" s="76" t="s">
        <v>43</v>
      </c>
      <c r="I16" s="76" t="s">
        <v>82</v>
      </c>
      <c r="J16" s="76" t="s">
        <v>74</v>
      </c>
      <c r="K16" s="76" t="s">
        <v>75</v>
      </c>
      <c r="L16" s="76">
        <v>100</v>
      </c>
      <c r="M16" s="76" t="s">
        <v>537</v>
      </c>
      <c r="N16" s="76" t="s">
        <v>47</v>
      </c>
      <c r="O16" s="76" t="s">
        <v>537</v>
      </c>
      <c r="P16" s="76" t="s">
        <v>537</v>
      </c>
      <c r="Q16" s="76">
        <v>100</v>
      </c>
      <c r="R16" s="76" t="s">
        <v>537</v>
      </c>
      <c r="S16" s="81" t="s">
        <v>537</v>
      </c>
      <c r="T16" s="84"/>
    </row>
    <row r="17" spans="1:20" ht="171" x14ac:dyDescent="0.25">
      <c r="A17" s="84"/>
      <c r="B17" s="76">
        <v>8</v>
      </c>
      <c r="C17" s="76" t="s">
        <v>39</v>
      </c>
      <c r="D17" s="76" t="s">
        <v>40</v>
      </c>
      <c r="E17" s="76" t="s">
        <v>4</v>
      </c>
      <c r="F17" s="76" t="s">
        <v>77</v>
      </c>
      <c r="G17" s="76" t="s">
        <v>42</v>
      </c>
      <c r="H17" s="76" t="s">
        <v>43</v>
      </c>
      <c r="I17" s="76" t="s">
        <v>78</v>
      </c>
      <c r="J17" s="76" t="s">
        <v>79</v>
      </c>
      <c r="K17" s="76" t="s">
        <v>80</v>
      </c>
      <c r="L17" s="76">
        <v>100</v>
      </c>
      <c r="M17" s="76" t="s">
        <v>537</v>
      </c>
      <c r="N17" s="76" t="s">
        <v>47</v>
      </c>
      <c r="O17" s="76">
        <v>100</v>
      </c>
      <c r="P17" s="76">
        <v>100</v>
      </c>
      <c r="Q17" s="76">
        <v>100</v>
      </c>
      <c r="R17" s="76" t="s">
        <v>537</v>
      </c>
      <c r="S17" s="81" t="s">
        <v>537</v>
      </c>
      <c r="T17" s="84"/>
    </row>
    <row r="18" spans="1:20" ht="171" x14ac:dyDescent="0.25">
      <c r="A18" s="84"/>
      <c r="B18" s="76">
        <v>9</v>
      </c>
      <c r="C18" s="76" t="s">
        <v>39</v>
      </c>
      <c r="D18" s="76" t="s">
        <v>40</v>
      </c>
      <c r="E18" s="76" t="s">
        <v>4</v>
      </c>
      <c r="F18" s="76" t="s">
        <v>77</v>
      </c>
      <c r="G18" s="76" t="s">
        <v>42</v>
      </c>
      <c r="H18" s="76" t="s">
        <v>43</v>
      </c>
      <c r="I18" s="76" t="s">
        <v>82</v>
      </c>
      <c r="J18" s="76" t="s">
        <v>83</v>
      </c>
      <c r="K18" s="76" t="s">
        <v>84</v>
      </c>
      <c r="L18" s="76">
        <v>95</v>
      </c>
      <c r="M18" s="76" t="s">
        <v>537</v>
      </c>
      <c r="N18" s="76" t="s">
        <v>47</v>
      </c>
      <c r="O18" s="76">
        <v>95</v>
      </c>
      <c r="P18" s="76">
        <v>95</v>
      </c>
      <c r="Q18" s="76">
        <v>95</v>
      </c>
      <c r="R18" s="76" t="s">
        <v>537</v>
      </c>
      <c r="S18" s="81" t="s">
        <v>537</v>
      </c>
      <c r="T18" s="84"/>
    </row>
    <row r="19" spans="1:20" ht="171" x14ac:dyDescent="0.25">
      <c r="A19" s="84"/>
      <c r="B19" s="76">
        <v>10</v>
      </c>
      <c r="C19" s="76" t="s">
        <v>39</v>
      </c>
      <c r="D19" s="76" t="s">
        <v>40</v>
      </c>
      <c r="E19" s="76" t="s">
        <v>5</v>
      </c>
      <c r="F19" s="76" t="s">
        <v>583</v>
      </c>
      <c r="G19" s="76" t="s">
        <v>42</v>
      </c>
      <c r="H19" s="76" t="s">
        <v>43</v>
      </c>
      <c r="I19" s="76" t="s">
        <v>87</v>
      </c>
      <c r="J19" s="76" t="s">
        <v>88</v>
      </c>
      <c r="K19" s="76" t="s">
        <v>89</v>
      </c>
      <c r="L19" s="76">
        <v>100</v>
      </c>
      <c r="M19" s="76" t="s">
        <v>537</v>
      </c>
      <c r="N19" s="76" t="s">
        <v>47</v>
      </c>
      <c r="O19" s="76">
        <v>100</v>
      </c>
      <c r="P19" s="76">
        <v>100</v>
      </c>
      <c r="Q19" s="76">
        <v>100</v>
      </c>
      <c r="R19" s="76" t="s">
        <v>537</v>
      </c>
      <c r="S19" s="81" t="s">
        <v>537</v>
      </c>
      <c r="T19" s="84"/>
    </row>
    <row r="20" spans="1:20" ht="313.5" x14ac:dyDescent="0.25">
      <c r="A20" s="84"/>
      <c r="B20" s="76">
        <v>11</v>
      </c>
      <c r="C20" s="76" t="s">
        <v>39</v>
      </c>
      <c r="D20" s="76" t="s">
        <v>40</v>
      </c>
      <c r="E20" s="76" t="s">
        <v>6</v>
      </c>
      <c r="F20" s="76" t="s">
        <v>91</v>
      </c>
      <c r="G20" s="76" t="s">
        <v>42</v>
      </c>
      <c r="H20" s="76" t="s">
        <v>43</v>
      </c>
      <c r="I20" s="76" t="s">
        <v>92</v>
      </c>
      <c r="J20" s="76" t="s">
        <v>93</v>
      </c>
      <c r="K20" s="76" t="s">
        <v>94</v>
      </c>
      <c r="L20" s="76">
        <v>44</v>
      </c>
      <c r="M20" s="76" t="s">
        <v>537</v>
      </c>
      <c r="N20" s="76" t="s">
        <v>66</v>
      </c>
      <c r="O20" s="76" t="s">
        <v>537</v>
      </c>
      <c r="P20" s="76">
        <v>40</v>
      </c>
      <c r="Q20" s="76">
        <v>44</v>
      </c>
      <c r="R20" s="76" t="s">
        <v>537</v>
      </c>
      <c r="S20" s="81" t="s">
        <v>537</v>
      </c>
      <c r="T20" s="84"/>
    </row>
    <row r="21" spans="1:20" ht="409.5" x14ac:dyDescent="0.25">
      <c r="A21" s="84"/>
      <c r="B21" s="76">
        <v>12</v>
      </c>
      <c r="C21" s="76" t="s">
        <v>39</v>
      </c>
      <c r="D21" s="76" t="s">
        <v>40</v>
      </c>
      <c r="E21" s="76" t="s">
        <v>6</v>
      </c>
      <c r="F21" s="76" t="s">
        <v>91</v>
      </c>
      <c r="G21" s="76" t="s">
        <v>42</v>
      </c>
      <c r="H21" s="76" t="s">
        <v>58</v>
      </c>
      <c r="I21" s="76" t="s">
        <v>96</v>
      </c>
      <c r="J21" s="76" t="s">
        <v>97</v>
      </c>
      <c r="K21" s="76" t="s">
        <v>98</v>
      </c>
      <c r="L21" s="76">
        <v>60</v>
      </c>
      <c r="M21" s="76" t="s">
        <v>537</v>
      </c>
      <c r="N21" s="76" t="s">
        <v>66</v>
      </c>
      <c r="O21" s="76">
        <v>16</v>
      </c>
      <c r="P21" s="76">
        <v>42</v>
      </c>
      <c r="Q21" s="76">
        <v>60</v>
      </c>
      <c r="R21" s="76" t="s">
        <v>537</v>
      </c>
      <c r="S21" s="81" t="s">
        <v>537</v>
      </c>
      <c r="T21" s="84"/>
    </row>
    <row r="22" spans="1:20" ht="356.25" x14ac:dyDescent="0.25">
      <c r="A22" s="84"/>
      <c r="B22" s="76">
        <v>13</v>
      </c>
      <c r="C22" s="76" t="s">
        <v>39</v>
      </c>
      <c r="D22" s="76" t="s">
        <v>40</v>
      </c>
      <c r="E22" s="76" t="s">
        <v>6</v>
      </c>
      <c r="F22" s="76" t="s">
        <v>91</v>
      </c>
      <c r="G22" s="76" t="s">
        <v>42</v>
      </c>
      <c r="H22" s="76" t="s">
        <v>58</v>
      </c>
      <c r="I22" s="76" t="s">
        <v>100</v>
      </c>
      <c r="J22" s="76" t="s">
        <v>101</v>
      </c>
      <c r="K22" s="76" t="s">
        <v>102</v>
      </c>
      <c r="L22" s="76">
        <v>100</v>
      </c>
      <c r="M22" s="76" t="s">
        <v>537</v>
      </c>
      <c r="N22" s="76" t="s">
        <v>47</v>
      </c>
      <c r="O22" s="76" t="s">
        <v>537</v>
      </c>
      <c r="P22" s="76">
        <v>67</v>
      </c>
      <c r="Q22" s="76">
        <v>100</v>
      </c>
      <c r="R22" s="76" t="s">
        <v>537</v>
      </c>
      <c r="S22" s="81" t="s">
        <v>537</v>
      </c>
      <c r="T22" s="84"/>
    </row>
    <row r="23" spans="1:20" ht="171" x14ac:dyDescent="0.25">
      <c r="A23" s="84"/>
      <c r="B23" s="76">
        <v>14</v>
      </c>
      <c r="C23" s="76" t="s">
        <v>39</v>
      </c>
      <c r="D23" s="76" t="s">
        <v>40</v>
      </c>
      <c r="E23" s="76" t="s">
        <v>7</v>
      </c>
      <c r="F23" s="76" t="s">
        <v>104</v>
      </c>
      <c r="G23" s="76" t="s">
        <v>42</v>
      </c>
      <c r="H23" s="76" t="s">
        <v>43</v>
      </c>
      <c r="I23" s="76" t="s">
        <v>105</v>
      </c>
      <c r="J23" s="76" t="s">
        <v>106</v>
      </c>
      <c r="K23" s="76" t="s">
        <v>106</v>
      </c>
      <c r="L23" s="76">
        <v>100</v>
      </c>
      <c r="M23" s="76" t="s">
        <v>537</v>
      </c>
      <c r="N23" s="76" t="s">
        <v>47</v>
      </c>
      <c r="O23" s="76" t="s">
        <v>537</v>
      </c>
      <c r="P23" s="76" t="s">
        <v>537</v>
      </c>
      <c r="Q23" s="76">
        <v>100</v>
      </c>
      <c r="R23" s="76" t="s">
        <v>537</v>
      </c>
      <c r="S23" s="81" t="s">
        <v>537</v>
      </c>
      <c r="T23" s="84"/>
    </row>
    <row r="24" spans="1:20" ht="171" x14ac:dyDescent="0.25">
      <c r="A24" s="84"/>
      <c r="B24" s="76">
        <v>15</v>
      </c>
      <c r="C24" s="76" t="s">
        <v>39</v>
      </c>
      <c r="D24" s="76" t="s">
        <v>40</v>
      </c>
      <c r="E24" s="76" t="s">
        <v>7</v>
      </c>
      <c r="F24" s="76" t="s">
        <v>104</v>
      </c>
      <c r="G24" s="76" t="s">
        <v>42</v>
      </c>
      <c r="H24" s="76" t="s">
        <v>43</v>
      </c>
      <c r="I24" s="76" t="s">
        <v>108</v>
      </c>
      <c r="J24" s="76" t="s">
        <v>109</v>
      </c>
      <c r="K24" s="76" t="s">
        <v>109</v>
      </c>
      <c r="L24" s="76">
        <v>1</v>
      </c>
      <c r="M24" s="76" t="s">
        <v>537</v>
      </c>
      <c r="N24" s="76" t="s">
        <v>66</v>
      </c>
      <c r="O24" s="76" t="s">
        <v>537</v>
      </c>
      <c r="P24" s="76" t="s">
        <v>537</v>
      </c>
      <c r="Q24" s="76">
        <v>1</v>
      </c>
      <c r="R24" s="76" t="s">
        <v>537</v>
      </c>
      <c r="S24" s="81" t="s">
        <v>537</v>
      </c>
      <c r="T24" s="84"/>
    </row>
    <row r="25" spans="1:20" ht="171" x14ac:dyDescent="0.25">
      <c r="A25" s="84"/>
      <c r="B25" s="76">
        <v>16</v>
      </c>
      <c r="C25" s="76" t="s">
        <v>39</v>
      </c>
      <c r="D25" s="76" t="s">
        <v>40</v>
      </c>
      <c r="E25" s="76" t="s">
        <v>7</v>
      </c>
      <c r="F25" s="76" t="s">
        <v>104</v>
      </c>
      <c r="G25" s="76" t="s">
        <v>42</v>
      </c>
      <c r="H25" s="76" t="s">
        <v>43</v>
      </c>
      <c r="I25" s="76" t="s">
        <v>110</v>
      </c>
      <c r="J25" s="76" t="s">
        <v>111</v>
      </c>
      <c r="K25" s="76" t="s">
        <v>111</v>
      </c>
      <c r="L25" s="76">
        <v>11</v>
      </c>
      <c r="M25" s="76" t="s">
        <v>537</v>
      </c>
      <c r="N25" s="76" t="s">
        <v>66</v>
      </c>
      <c r="O25" s="76" t="s">
        <v>537</v>
      </c>
      <c r="P25" s="76">
        <v>4</v>
      </c>
      <c r="Q25" s="76">
        <v>11</v>
      </c>
      <c r="R25" s="76" t="s">
        <v>537</v>
      </c>
      <c r="S25" s="81" t="s">
        <v>537</v>
      </c>
      <c r="T25" s="84"/>
    </row>
    <row r="26" spans="1:20" ht="171" x14ac:dyDescent="0.25">
      <c r="A26" s="84"/>
      <c r="B26" s="76">
        <v>17</v>
      </c>
      <c r="C26" s="76" t="s">
        <v>39</v>
      </c>
      <c r="D26" s="76" t="s">
        <v>40</v>
      </c>
      <c r="E26" s="76" t="s">
        <v>7</v>
      </c>
      <c r="F26" s="76" t="s">
        <v>104</v>
      </c>
      <c r="G26" s="76" t="s">
        <v>42</v>
      </c>
      <c r="H26" s="76" t="s">
        <v>43</v>
      </c>
      <c r="I26" s="76" t="s">
        <v>113</v>
      </c>
      <c r="J26" s="76" t="s">
        <v>114</v>
      </c>
      <c r="K26" s="76" t="s">
        <v>115</v>
      </c>
      <c r="L26" s="76">
        <v>100</v>
      </c>
      <c r="M26" s="76" t="s">
        <v>537</v>
      </c>
      <c r="N26" s="76" t="s">
        <v>47</v>
      </c>
      <c r="O26" s="76" t="s">
        <v>537</v>
      </c>
      <c r="P26" s="76" t="s">
        <v>537</v>
      </c>
      <c r="Q26" s="76">
        <v>100</v>
      </c>
      <c r="R26" s="76" t="s">
        <v>537</v>
      </c>
      <c r="S26" s="81" t="s">
        <v>537</v>
      </c>
      <c r="T26" s="84"/>
    </row>
    <row r="27" spans="1:20" ht="171" x14ac:dyDescent="0.25">
      <c r="A27" s="84"/>
      <c r="B27" s="76">
        <v>18</v>
      </c>
      <c r="C27" s="76" t="s">
        <v>39</v>
      </c>
      <c r="D27" s="76" t="s">
        <v>40</v>
      </c>
      <c r="E27" s="76" t="s">
        <v>8</v>
      </c>
      <c r="F27" s="76" t="s">
        <v>116</v>
      </c>
      <c r="G27" s="76" t="s">
        <v>42</v>
      </c>
      <c r="H27" s="76" t="s">
        <v>43</v>
      </c>
      <c r="I27" s="76" t="s">
        <v>117</v>
      </c>
      <c r="J27" s="76" t="s">
        <v>118</v>
      </c>
      <c r="K27" s="76" t="s">
        <v>119</v>
      </c>
      <c r="L27" s="76">
        <v>100</v>
      </c>
      <c r="M27" s="76" t="s">
        <v>537</v>
      </c>
      <c r="N27" s="76" t="s">
        <v>47</v>
      </c>
      <c r="O27" s="76">
        <v>100</v>
      </c>
      <c r="P27" s="76">
        <v>100</v>
      </c>
      <c r="Q27" s="76">
        <v>100</v>
      </c>
      <c r="R27" s="76" t="s">
        <v>537</v>
      </c>
      <c r="S27" s="81" t="s">
        <v>537</v>
      </c>
      <c r="T27" s="84"/>
    </row>
    <row r="28" spans="1:20" ht="185.25" x14ac:dyDescent="0.25">
      <c r="A28" s="84"/>
      <c r="B28" s="76">
        <v>19</v>
      </c>
      <c r="C28" s="76" t="s">
        <v>39</v>
      </c>
      <c r="D28" s="76" t="s">
        <v>40</v>
      </c>
      <c r="E28" s="76" t="s">
        <v>8</v>
      </c>
      <c r="F28" s="76" t="s">
        <v>116</v>
      </c>
      <c r="G28" s="76" t="s">
        <v>42</v>
      </c>
      <c r="H28" s="76" t="s">
        <v>43</v>
      </c>
      <c r="I28" s="76" t="s">
        <v>121</v>
      </c>
      <c r="J28" s="76" t="s">
        <v>122</v>
      </c>
      <c r="K28" s="76" t="s">
        <v>123</v>
      </c>
      <c r="L28" s="76">
        <v>80</v>
      </c>
      <c r="M28" s="76" t="s">
        <v>537</v>
      </c>
      <c r="N28" s="76" t="s">
        <v>47</v>
      </c>
      <c r="O28" s="76">
        <v>80</v>
      </c>
      <c r="P28" s="76">
        <v>80</v>
      </c>
      <c r="Q28" s="76">
        <v>80</v>
      </c>
      <c r="R28" s="76" t="s">
        <v>537</v>
      </c>
      <c r="S28" s="81" t="s">
        <v>537</v>
      </c>
      <c r="T28" s="84"/>
    </row>
    <row r="29" spans="1:20" ht="171" x14ac:dyDescent="0.25">
      <c r="A29" s="84"/>
      <c r="B29" s="76">
        <v>20</v>
      </c>
      <c r="C29" s="76" t="s">
        <v>39</v>
      </c>
      <c r="D29" s="76" t="s">
        <v>40</v>
      </c>
      <c r="E29" s="76" t="s">
        <v>9</v>
      </c>
      <c r="F29" s="76" t="s">
        <v>538</v>
      </c>
      <c r="G29" s="76" t="s">
        <v>42</v>
      </c>
      <c r="H29" s="76" t="s">
        <v>43</v>
      </c>
      <c r="I29" s="76" t="s">
        <v>125</v>
      </c>
      <c r="J29" s="76" t="s">
        <v>126</v>
      </c>
      <c r="K29" s="76" t="s">
        <v>127</v>
      </c>
      <c r="L29" s="76">
        <v>100</v>
      </c>
      <c r="M29" s="76" t="s">
        <v>537</v>
      </c>
      <c r="N29" s="76" t="s">
        <v>47</v>
      </c>
      <c r="O29" s="76">
        <v>100</v>
      </c>
      <c r="P29" s="76">
        <v>100</v>
      </c>
      <c r="Q29" s="76">
        <v>100</v>
      </c>
      <c r="R29" s="76" t="s">
        <v>537</v>
      </c>
      <c r="S29" s="81" t="s">
        <v>537</v>
      </c>
      <c r="T29" s="84"/>
    </row>
    <row r="30" spans="1:20" ht="171" x14ac:dyDescent="0.25">
      <c r="A30" s="84"/>
      <c r="B30" s="76">
        <v>21</v>
      </c>
      <c r="C30" s="76" t="s">
        <v>39</v>
      </c>
      <c r="D30" s="76" t="s">
        <v>40</v>
      </c>
      <c r="E30" s="76" t="s">
        <v>10</v>
      </c>
      <c r="F30" s="76" t="s">
        <v>585</v>
      </c>
      <c r="G30" s="76" t="s">
        <v>42</v>
      </c>
      <c r="H30" s="76" t="s">
        <v>43</v>
      </c>
      <c r="I30" s="76" t="s">
        <v>130</v>
      </c>
      <c r="J30" s="76" t="s">
        <v>131</v>
      </c>
      <c r="K30" s="76" t="s">
        <v>132</v>
      </c>
      <c r="L30" s="76">
        <v>100</v>
      </c>
      <c r="M30" s="76" t="s">
        <v>537</v>
      </c>
      <c r="N30" s="76" t="s">
        <v>47</v>
      </c>
      <c r="O30" s="76" t="s">
        <v>537</v>
      </c>
      <c r="P30" s="76">
        <v>20</v>
      </c>
      <c r="Q30" s="76">
        <v>100</v>
      </c>
      <c r="R30" s="76" t="s">
        <v>537</v>
      </c>
      <c r="S30" s="81" t="s">
        <v>537</v>
      </c>
      <c r="T30" s="84"/>
    </row>
    <row r="31" spans="1:20" ht="171" x14ac:dyDescent="0.25">
      <c r="A31" s="84"/>
      <c r="B31" s="76">
        <v>22</v>
      </c>
      <c r="C31" s="76" t="s">
        <v>39</v>
      </c>
      <c r="D31" s="76" t="s">
        <v>40</v>
      </c>
      <c r="E31" s="76" t="s">
        <v>10</v>
      </c>
      <c r="F31" s="76" t="s">
        <v>133</v>
      </c>
      <c r="G31" s="76" t="s">
        <v>42</v>
      </c>
      <c r="H31" s="76" t="s">
        <v>43</v>
      </c>
      <c r="I31" s="76" t="s">
        <v>134</v>
      </c>
      <c r="J31" s="76" t="s">
        <v>135</v>
      </c>
      <c r="K31" s="76" t="s">
        <v>135</v>
      </c>
      <c r="L31" s="76">
        <v>12</v>
      </c>
      <c r="M31" s="76" t="s">
        <v>537</v>
      </c>
      <c r="N31" s="76" t="s">
        <v>66</v>
      </c>
      <c r="O31" s="76">
        <v>6</v>
      </c>
      <c r="P31" s="76">
        <v>9</v>
      </c>
      <c r="Q31" s="76">
        <v>12</v>
      </c>
      <c r="R31" s="76" t="s">
        <v>537</v>
      </c>
      <c r="S31" s="81" t="s">
        <v>537</v>
      </c>
      <c r="T31" s="84"/>
    </row>
    <row r="32" spans="1:20" ht="171" x14ac:dyDescent="0.25">
      <c r="A32" s="84"/>
      <c r="B32" s="76">
        <v>23</v>
      </c>
      <c r="C32" s="76" t="s">
        <v>39</v>
      </c>
      <c r="D32" s="76" t="s">
        <v>40</v>
      </c>
      <c r="E32" s="76" t="s">
        <v>11</v>
      </c>
      <c r="F32" s="76" t="s">
        <v>538</v>
      </c>
      <c r="G32" s="76" t="s">
        <v>42</v>
      </c>
      <c r="H32" s="76" t="s">
        <v>43</v>
      </c>
      <c r="I32" s="76" t="s">
        <v>137</v>
      </c>
      <c r="J32" s="76" t="s">
        <v>138</v>
      </c>
      <c r="K32" s="76" t="s">
        <v>139</v>
      </c>
      <c r="L32" s="76">
        <v>90</v>
      </c>
      <c r="M32" s="76" t="s">
        <v>537</v>
      </c>
      <c r="N32" s="76" t="s">
        <v>47</v>
      </c>
      <c r="O32" s="76">
        <v>90</v>
      </c>
      <c r="P32" s="76">
        <v>90</v>
      </c>
      <c r="Q32" s="76">
        <v>90</v>
      </c>
      <c r="R32" s="76" t="s">
        <v>537</v>
      </c>
      <c r="S32" s="81" t="s">
        <v>537</v>
      </c>
      <c r="T32" s="84"/>
    </row>
    <row r="33" spans="1:20" ht="171" x14ac:dyDescent="0.25">
      <c r="A33" s="84"/>
      <c r="B33" s="76">
        <v>24</v>
      </c>
      <c r="C33" s="76" t="s">
        <v>39</v>
      </c>
      <c r="D33" s="76" t="s">
        <v>40</v>
      </c>
      <c r="E33" s="76" t="s">
        <v>11</v>
      </c>
      <c r="F33" s="76" t="s">
        <v>538</v>
      </c>
      <c r="G33" s="76" t="s">
        <v>42</v>
      </c>
      <c r="H33" s="76" t="s">
        <v>43</v>
      </c>
      <c r="I33" s="76" t="s">
        <v>140</v>
      </c>
      <c r="J33" s="76" t="s">
        <v>141</v>
      </c>
      <c r="K33" s="76" t="s">
        <v>142</v>
      </c>
      <c r="L33" s="76">
        <v>100</v>
      </c>
      <c r="M33" s="76" t="s">
        <v>537</v>
      </c>
      <c r="N33" s="76" t="s">
        <v>47</v>
      </c>
      <c r="O33" s="76">
        <v>100</v>
      </c>
      <c r="P33" s="76">
        <v>100</v>
      </c>
      <c r="Q33" s="76">
        <v>100</v>
      </c>
      <c r="R33" s="76" t="s">
        <v>537</v>
      </c>
      <c r="S33" s="81" t="s">
        <v>537</v>
      </c>
      <c r="T33" s="84"/>
    </row>
    <row r="34" spans="1:20" ht="171" x14ac:dyDescent="0.25">
      <c r="A34" s="84"/>
      <c r="B34" s="76">
        <v>25</v>
      </c>
      <c r="C34" s="76" t="s">
        <v>39</v>
      </c>
      <c r="D34" s="76" t="s">
        <v>40</v>
      </c>
      <c r="E34" s="76" t="s">
        <v>144</v>
      </c>
      <c r="F34" s="76" t="s">
        <v>145</v>
      </c>
      <c r="G34" s="76" t="s">
        <v>42</v>
      </c>
      <c r="H34" s="76" t="s">
        <v>43</v>
      </c>
      <c r="I34" s="76" t="s">
        <v>146</v>
      </c>
      <c r="J34" s="76" t="s">
        <v>147</v>
      </c>
      <c r="K34" s="76" t="s">
        <v>148</v>
      </c>
      <c r="L34" s="76">
        <v>100</v>
      </c>
      <c r="M34" s="76" t="s">
        <v>537</v>
      </c>
      <c r="N34" s="76" t="s">
        <v>47</v>
      </c>
      <c r="O34" s="76">
        <v>50</v>
      </c>
      <c r="P34" s="76">
        <v>75</v>
      </c>
      <c r="Q34" s="76">
        <v>100</v>
      </c>
      <c r="R34" s="76" t="s">
        <v>537</v>
      </c>
      <c r="S34" s="81" t="s">
        <v>537</v>
      </c>
      <c r="T34" s="84"/>
    </row>
    <row r="35" spans="1:20" ht="171" x14ac:dyDescent="0.25">
      <c r="A35" s="84"/>
      <c r="B35" s="76">
        <v>26</v>
      </c>
      <c r="C35" s="76" t="s">
        <v>39</v>
      </c>
      <c r="D35" s="76" t="s">
        <v>40</v>
      </c>
      <c r="E35" s="76" t="s">
        <v>144</v>
      </c>
      <c r="F35" s="76" t="s">
        <v>145</v>
      </c>
      <c r="G35" s="76" t="s">
        <v>42</v>
      </c>
      <c r="H35" s="76" t="s">
        <v>43</v>
      </c>
      <c r="I35" s="76" t="s">
        <v>149</v>
      </c>
      <c r="J35" s="76" t="s">
        <v>150</v>
      </c>
      <c r="K35" s="76" t="s">
        <v>151</v>
      </c>
      <c r="L35" s="76">
        <v>100</v>
      </c>
      <c r="M35" s="76" t="s">
        <v>537</v>
      </c>
      <c r="N35" s="76" t="s">
        <v>47</v>
      </c>
      <c r="O35" s="76">
        <v>48</v>
      </c>
      <c r="P35" s="76">
        <v>93</v>
      </c>
      <c r="Q35" s="76">
        <v>100</v>
      </c>
      <c r="R35" s="76" t="s">
        <v>537</v>
      </c>
      <c r="S35" s="81" t="s">
        <v>537</v>
      </c>
      <c r="T35" s="84"/>
    </row>
    <row r="36" spans="1:20" ht="171" x14ac:dyDescent="0.25">
      <c r="A36" s="84"/>
      <c r="B36" s="76">
        <v>27</v>
      </c>
      <c r="C36" s="76" t="s">
        <v>39</v>
      </c>
      <c r="D36" s="76" t="s">
        <v>40</v>
      </c>
      <c r="E36" s="76" t="s">
        <v>144</v>
      </c>
      <c r="F36" s="76" t="s">
        <v>145</v>
      </c>
      <c r="G36" s="76" t="s">
        <v>42</v>
      </c>
      <c r="H36" s="76" t="s">
        <v>43</v>
      </c>
      <c r="I36" s="76" t="s">
        <v>152</v>
      </c>
      <c r="J36" s="76" t="s">
        <v>153</v>
      </c>
      <c r="K36" s="76" t="s">
        <v>364</v>
      </c>
      <c r="L36" s="76">
        <v>80</v>
      </c>
      <c r="M36" s="76" t="s">
        <v>537</v>
      </c>
      <c r="N36" s="76" t="s">
        <v>47</v>
      </c>
      <c r="O36" s="76">
        <v>33</v>
      </c>
      <c r="P36" s="76">
        <v>66</v>
      </c>
      <c r="Q36" s="76">
        <v>80</v>
      </c>
      <c r="R36" s="76" t="s">
        <v>537</v>
      </c>
      <c r="S36" s="81" t="s">
        <v>537</v>
      </c>
      <c r="T36" s="84"/>
    </row>
    <row r="37" spans="1:20" ht="171" x14ac:dyDescent="0.25">
      <c r="A37" s="84"/>
      <c r="B37" s="76">
        <v>28</v>
      </c>
      <c r="C37" s="76" t="s">
        <v>39</v>
      </c>
      <c r="D37" s="76" t="s">
        <v>40</v>
      </c>
      <c r="E37" s="76" t="s">
        <v>144</v>
      </c>
      <c r="F37" s="76" t="s">
        <v>145</v>
      </c>
      <c r="G37" s="76" t="s">
        <v>42</v>
      </c>
      <c r="H37" s="76" t="s">
        <v>43</v>
      </c>
      <c r="I37" s="76" t="s">
        <v>155</v>
      </c>
      <c r="J37" s="76" t="s">
        <v>365</v>
      </c>
      <c r="K37" s="76" t="s">
        <v>157</v>
      </c>
      <c r="L37" s="76">
        <v>100</v>
      </c>
      <c r="M37" s="76" t="s">
        <v>537</v>
      </c>
      <c r="N37" s="76" t="s">
        <v>47</v>
      </c>
      <c r="O37" s="76">
        <v>4</v>
      </c>
      <c r="P37" s="76">
        <v>75</v>
      </c>
      <c r="Q37" s="76">
        <v>100</v>
      </c>
      <c r="R37" s="76" t="s">
        <v>537</v>
      </c>
      <c r="S37" s="81" t="s">
        <v>537</v>
      </c>
      <c r="T37" s="84"/>
    </row>
    <row r="38" spans="1:20" ht="171" x14ac:dyDescent="0.25">
      <c r="A38" s="84"/>
      <c r="B38" s="76">
        <v>29</v>
      </c>
      <c r="C38" s="76" t="s">
        <v>39</v>
      </c>
      <c r="D38" s="76" t="s">
        <v>40</v>
      </c>
      <c r="E38" s="76" t="s">
        <v>144</v>
      </c>
      <c r="F38" s="76" t="s">
        <v>145</v>
      </c>
      <c r="G38" s="76" t="s">
        <v>42</v>
      </c>
      <c r="H38" s="76" t="s">
        <v>43</v>
      </c>
      <c r="I38" s="76" t="s">
        <v>158</v>
      </c>
      <c r="J38" s="76" t="s">
        <v>159</v>
      </c>
      <c r="K38" s="76" t="s">
        <v>160</v>
      </c>
      <c r="L38" s="76">
        <v>100</v>
      </c>
      <c r="M38" s="76" t="s">
        <v>537</v>
      </c>
      <c r="N38" s="76" t="s">
        <v>47</v>
      </c>
      <c r="O38" s="76">
        <v>39</v>
      </c>
      <c r="P38" s="76">
        <v>71</v>
      </c>
      <c r="Q38" s="76">
        <v>100</v>
      </c>
      <c r="R38" s="76" t="s">
        <v>537</v>
      </c>
      <c r="S38" s="81" t="s">
        <v>537</v>
      </c>
      <c r="T38" s="84"/>
    </row>
    <row r="39" spans="1:20" ht="171" x14ac:dyDescent="0.25">
      <c r="A39" s="84"/>
      <c r="B39" s="76">
        <v>30</v>
      </c>
      <c r="C39" s="76" t="s">
        <v>39</v>
      </c>
      <c r="D39" s="76" t="s">
        <v>40</v>
      </c>
      <c r="E39" s="76" t="s">
        <v>144</v>
      </c>
      <c r="F39" s="76" t="s">
        <v>145</v>
      </c>
      <c r="G39" s="76" t="s">
        <v>42</v>
      </c>
      <c r="H39" s="76" t="s">
        <v>43</v>
      </c>
      <c r="I39" s="76" t="s">
        <v>161</v>
      </c>
      <c r="J39" s="76" t="s">
        <v>162</v>
      </c>
      <c r="K39" s="76" t="s">
        <v>163</v>
      </c>
      <c r="L39" s="76">
        <v>100</v>
      </c>
      <c r="M39" s="76" t="s">
        <v>537</v>
      </c>
      <c r="N39" s="76" t="s">
        <v>47</v>
      </c>
      <c r="O39" s="76">
        <v>25</v>
      </c>
      <c r="P39" s="76">
        <v>47</v>
      </c>
      <c r="Q39" s="76">
        <v>100</v>
      </c>
      <c r="R39" s="76" t="s">
        <v>537</v>
      </c>
      <c r="S39" s="81" t="s">
        <v>537</v>
      </c>
      <c r="T39" s="84"/>
    </row>
    <row r="40" spans="1:20" ht="171" x14ac:dyDescent="0.25">
      <c r="A40" s="84"/>
      <c r="B40" s="76">
        <v>31</v>
      </c>
      <c r="C40" s="76" t="s">
        <v>39</v>
      </c>
      <c r="D40" s="76" t="s">
        <v>40</v>
      </c>
      <c r="E40" s="76" t="s">
        <v>144</v>
      </c>
      <c r="F40" s="76" t="s">
        <v>145</v>
      </c>
      <c r="G40" s="76" t="s">
        <v>42</v>
      </c>
      <c r="H40" s="76" t="s">
        <v>43</v>
      </c>
      <c r="I40" s="76" t="s">
        <v>164</v>
      </c>
      <c r="J40" s="76" t="s">
        <v>165</v>
      </c>
      <c r="K40" s="76" t="s">
        <v>166</v>
      </c>
      <c r="L40" s="76">
        <v>100</v>
      </c>
      <c r="M40" s="76" t="s">
        <v>537</v>
      </c>
      <c r="N40" s="76" t="s">
        <v>47</v>
      </c>
      <c r="O40" s="76" t="s">
        <v>537</v>
      </c>
      <c r="P40" s="76" t="s">
        <v>537</v>
      </c>
      <c r="Q40" s="76">
        <v>100</v>
      </c>
      <c r="R40" s="76" t="s">
        <v>537</v>
      </c>
      <c r="S40" s="81" t="s">
        <v>537</v>
      </c>
      <c r="T40" s="84"/>
    </row>
    <row r="41" spans="1:20" ht="186" x14ac:dyDescent="0.25">
      <c r="A41" s="84"/>
      <c r="B41" s="76">
        <v>32</v>
      </c>
      <c r="C41" s="76" t="s">
        <v>167</v>
      </c>
      <c r="D41" s="76" t="s">
        <v>168</v>
      </c>
      <c r="E41" s="76" t="s">
        <v>12</v>
      </c>
      <c r="F41" s="76" t="s">
        <v>584</v>
      </c>
      <c r="G41" s="76" t="s">
        <v>366</v>
      </c>
      <c r="H41" s="76" t="s">
        <v>186</v>
      </c>
      <c r="I41" s="79" t="s">
        <v>534</v>
      </c>
      <c r="J41" s="80" t="s">
        <v>535</v>
      </c>
      <c r="K41" s="76" t="s">
        <v>536</v>
      </c>
      <c r="L41" s="76">
        <v>35000</v>
      </c>
      <c r="M41" s="76" t="s">
        <v>537</v>
      </c>
      <c r="N41" s="76" t="s">
        <v>66</v>
      </c>
      <c r="O41" s="76" t="s">
        <v>537</v>
      </c>
      <c r="P41" s="76">
        <v>9000</v>
      </c>
      <c r="Q41" s="76">
        <v>35000</v>
      </c>
      <c r="R41" s="76" t="s">
        <v>537</v>
      </c>
      <c r="S41" s="81" t="s">
        <v>537</v>
      </c>
      <c r="T41" s="84"/>
    </row>
    <row r="42" spans="1:20" ht="199.5" x14ac:dyDescent="0.25">
      <c r="A42" s="84"/>
      <c r="B42" s="76">
        <v>33</v>
      </c>
      <c r="C42" s="76" t="s">
        <v>167</v>
      </c>
      <c r="D42" s="76" t="s">
        <v>176</v>
      </c>
      <c r="E42" s="76" t="s">
        <v>12</v>
      </c>
      <c r="F42" s="76" t="s">
        <v>584</v>
      </c>
      <c r="G42" s="76" t="s">
        <v>178</v>
      </c>
      <c r="H42" s="76" t="s">
        <v>591</v>
      </c>
      <c r="I42" s="76" t="s">
        <v>180</v>
      </c>
      <c r="J42" s="76" t="s">
        <v>181</v>
      </c>
      <c r="K42" s="76" t="s">
        <v>502</v>
      </c>
      <c r="L42" s="76" t="s">
        <v>537</v>
      </c>
      <c r="M42" s="76">
        <v>100</v>
      </c>
      <c r="N42" s="76" t="s">
        <v>66</v>
      </c>
      <c r="O42" s="76" t="s">
        <v>537</v>
      </c>
      <c r="P42" s="76" t="s">
        <v>537</v>
      </c>
      <c r="Q42" s="76" t="s">
        <v>537</v>
      </c>
      <c r="R42" s="76" t="s">
        <v>537</v>
      </c>
      <c r="S42" s="81" t="s">
        <v>537</v>
      </c>
      <c r="T42" s="84"/>
    </row>
    <row r="43" spans="1:20" ht="242.25" x14ac:dyDescent="0.25">
      <c r="A43" s="84"/>
      <c r="B43" s="76">
        <v>34</v>
      </c>
      <c r="C43" s="76" t="s">
        <v>167</v>
      </c>
      <c r="D43" s="76" t="s">
        <v>176</v>
      </c>
      <c r="E43" s="76" t="s">
        <v>12</v>
      </c>
      <c r="F43" s="76" t="s">
        <v>584</v>
      </c>
      <c r="G43" s="76" t="s">
        <v>178</v>
      </c>
      <c r="H43" s="76" t="s">
        <v>591</v>
      </c>
      <c r="I43" s="76" t="s">
        <v>485</v>
      </c>
      <c r="J43" s="76" t="s">
        <v>483</v>
      </c>
      <c r="K43" s="76" t="s">
        <v>484</v>
      </c>
      <c r="L43" s="76">
        <v>100</v>
      </c>
      <c r="M43" s="76" t="s">
        <v>537</v>
      </c>
      <c r="N43" s="76" t="s">
        <v>47</v>
      </c>
      <c r="O43" s="76" t="s">
        <v>537</v>
      </c>
      <c r="P43" s="76">
        <v>30</v>
      </c>
      <c r="Q43" s="76">
        <v>100</v>
      </c>
      <c r="R43" s="76" t="s">
        <v>537</v>
      </c>
      <c r="S43" s="81" t="s">
        <v>537</v>
      </c>
      <c r="T43" s="84"/>
    </row>
    <row r="44" spans="1:20" ht="199.5" x14ac:dyDescent="0.25">
      <c r="A44" s="84"/>
      <c r="B44" s="76">
        <v>35</v>
      </c>
      <c r="C44" s="76" t="s">
        <v>167</v>
      </c>
      <c r="D44" s="76" t="s">
        <v>176</v>
      </c>
      <c r="E44" s="76" t="s">
        <v>12</v>
      </c>
      <c r="F44" s="76" t="s">
        <v>584</v>
      </c>
      <c r="G44" s="76" t="s">
        <v>185</v>
      </c>
      <c r="H44" s="76" t="s">
        <v>186</v>
      </c>
      <c r="I44" s="76" t="s">
        <v>187</v>
      </c>
      <c r="J44" s="76" t="s">
        <v>188</v>
      </c>
      <c r="K44" s="76" t="s">
        <v>189</v>
      </c>
      <c r="L44" s="76">
        <v>100</v>
      </c>
      <c r="M44" s="76" t="s">
        <v>537</v>
      </c>
      <c r="N44" s="76" t="s">
        <v>47</v>
      </c>
      <c r="O44" s="76">
        <v>60</v>
      </c>
      <c r="P44" s="76">
        <v>70</v>
      </c>
      <c r="Q44" s="76">
        <v>100</v>
      </c>
      <c r="R44" s="76" t="s">
        <v>537</v>
      </c>
      <c r="S44" s="81" t="s">
        <v>537</v>
      </c>
      <c r="T44" s="84"/>
    </row>
    <row r="45" spans="1:20" ht="171" x14ac:dyDescent="0.25">
      <c r="A45" s="84"/>
      <c r="B45" s="76">
        <v>36</v>
      </c>
      <c r="C45" s="76" t="s">
        <v>167</v>
      </c>
      <c r="D45" s="76" t="s">
        <v>191</v>
      </c>
      <c r="E45" s="76" t="s">
        <v>12</v>
      </c>
      <c r="F45" s="76" t="s">
        <v>584</v>
      </c>
      <c r="G45" s="76" t="s">
        <v>367</v>
      </c>
      <c r="H45" s="76" t="s">
        <v>193</v>
      </c>
      <c r="I45" s="76" t="s">
        <v>194</v>
      </c>
      <c r="J45" s="76" t="s">
        <v>195</v>
      </c>
      <c r="K45" s="76" t="s">
        <v>503</v>
      </c>
      <c r="L45" s="76">
        <v>40</v>
      </c>
      <c r="M45" s="76">
        <v>100</v>
      </c>
      <c r="N45" s="76" t="s">
        <v>66</v>
      </c>
      <c r="O45" s="76" t="s">
        <v>537</v>
      </c>
      <c r="P45" s="76" t="s">
        <v>537</v>
      </c>
      <c r="Q45" s="76">
        <v>40</v>
      </c>
      <c r="R45" s="76" t="s">
        <v>537</v>
      </c>
      <c r="S45" s="81" t="s">
        <v>537</v>
      </c>
      <c r="T45" s="84"/>
    </row>
    <row r="46" spans="1:20" ht="242.25" x14ac:dyDescent="0.25">
      <c r="A46" s="84"/>
      <c r="B46" s="76">
        <v>37</v>
      </c>
      <c r="C46" s="76" t="s">
        <v>167</v>
      </c>
      <c r="D46" s="76" t="s">
        <v>191</v>
      </c>
      <c r="E46" s="76" t="s">
        <v>12</v>
      </c>
      <c r="F46" s="76" t="s">
        <v>584</v>
      </c>
      <c r="G46" s="76" t="s">
        <v>367</v>
      </c>
      <c r="H46" s="76" t="s">
        <v>193</v>
      </c>
      <c r="I46" s="76" t="s">
        <v>486</v>
      </c>
      <c r="J46" s="76" t="s">
        <v>451</v>
      </c>
      <c r="K46" s="76" t="s">
        <v>452</v>
      </c>
      <c r="L46" s="76">
        <v>100</v>
      </c>
      <c r="M46" s="76" t="s">
        <v>537</v>
      </c>
      <c r="N46" s="76" t="s">
        <v>47</v>
      </c>
      <c r="O46" s="76" t="s">
        <v>537</v>
      </c>
      <c r="P46" s="76">
        <v>34</v>
      </c>
      <c r="Q46" s="76">
        <v>100</v>
      </c>
      <c r="R46" s="76" t="s">
        <v>537</v>
      </c>
      <c r="S46" s="81" t="s">
        <v>537</v>
      </c>
      <c r="T46" s="84"/>
    </row>
    <row r="47" spans="1:20" ht="199.5" x14ac:dyDescent="0.25">
      <c r="A47" s="84"/>
      <c r="B47" s="76">
        <v>38</v>
      </c>
      <c r="C47" s="76" t="s">
        <v>167</v>
      </c>
      <c r="D47" s="76" t="s">
        <v>176</v>
      </c>
      <c r="E47" s="76" t="s">
        <v>12</v>
      </c>
      <c r="F47" s="76" t="s">
        <v>584</v>
      </c>
      <c r="G47" s="76" t="s">
        <v>199</v>
      </c>
      <c r="H47" s="76" t="s">
        <v>592</v>
      </c>
      <c r="I47" s="76" t="s">
        <v>201</v>
      </c>
      <c r="J47" s="76" t="s">
        <v>202</v>
      </c>
      <c r="K47" s="76" t="s">
        <v>203</v>
      </c>
      <c r="L47" s="76" t="s">
        <v>537</v>
      </c>
      <c r="M47" s="76">
        <v>13</v>
      </c>
      <c r="N47" s="76" t="s">
        <v>66</v>
      </c>
      <c r="O47" s="76" t="s">
        <v>537</v>
      </c>
      <c r="P47" s="76" t="s">
        <v>537</v>
      </c>
      <c r="Q47" s="76" t="s">
        <v>537</v>
      </c>
      <c r="R47" s="76" t="s">
        <v>537</v>
      </c>
      <c r="S47" s="81" t="s">
        <v>537</v>
      </c>
      <c r="T47" s="84"/>
    </row>
    <row r="48" spans="1:20" ht="256.5" x14ac:dyDescent="0.25">
      <c r="A48" s="84"/>
      <c r="B48" s="76">
        <v>39</v>
      </c>
      <c r="C48" s="76" t="s">
        <v>167</v>
      </c>
      <c r="D48" s="76" t="s">
        <v>176</v>
      </c>
      <c r="E48" s="76" t="s">
        <v>12</v>
      </c>
      <c r="F48" s="76" t="s">
        <v>584</v>
      </c>
      <c r="G48" s="76" t="s">
        <v>199</v>
      </c>
      <c r="H48" s="76" t="s">
        <v>592</v>
      </c>
      <c r="I48" s="76" t="s">
        <v>487</v>
      </c>
      <c r="J48" s="76" t="s">
        <v>453</v>
      </c>
      <c r="K48" s="76" t="s">
        <v>454</v>
      </c>
      <c r="L48" s="76">
        <v>100</v>
      </c>
      <c r="M48" s="76" t="s">
        <v>537</v>
      </c>
      <c r="N48" s="76" t="s">
        <v>47</v>
      </c>
      <c r="O48" s="76" t="s">
        <v>537</v>
      </c>
      <c r="P48" s="76">
        <v>50</v>
      </c>
      <c r="Q48" s="76">
        <v>100</v>
      </c>
      <c r="R48" s="76" t="s">
        <v>537</v>
      </c>
      <c r="S48" s="81" t="s">
        <v>537</v>
      </c>
      <c r="T48" s="84"/>
    </row>
    <row r="49" spans="1:20" ht="409.5" x14ac:dyDescent="0.25">
      <c r="A49" s="84"/>
      <c r="B49" s="76">
        <v>40</v>
      </c>
      <c r="C49" s="76" t="s">
        <v>167</v>
      </c>
      <c r="D49" s="76" t="s">
        <v>205</v>
      </c>
      <c r="E49" s="76" t="s">
        <v>13</v>
      </c>
      <c r="F49" s="76" t="s">
        <v>587</v>
      </c>
      <c r="G49" s="76" t="s">
        <v>207</v>
      </c>
      <c r="H49" s="76" t="s">
        <v>186</v>
      </c>
      <c r="I49" s="76" t="s">
        <v>208</v>
      </c>
      <c r="J49" s="76" t="s">
        <v>209</v>
      </c>
      <c r="K49" s="76" t="s">
        <v>210</v>
      </c>
      <c r="L49" s="76" t="s">
        <v>537</v>
      </c>
      <c r="M49" s="76">
        <v>100</v>
      </c>
      <c r="N49" s="76" t="s">
        <v>47</v>
      </c>
      <c r="O49" s="76" t="s">
        <v>537</v>
      </c>
      <c r="P49" s="76" t="s">
        <v>537</v>
      </c>
      <c r="Q49" s="76" t="s">
        <v>537</v>
      </c>
      <c r="R49" s="76" t="s">
        <v>537</v>
      </c>
      <c r="S49" s="81" t="s">
        <v>537</v>
      </c>
      <c r="T49" s="84"/>
    </row>
    <row r="50" spans="1:20" ht="256.5" x14ac:dyDescent="0.25">
      <c r="A50" s="84"/>
      <c r="B50" s="76">
        <v>41</v>
      </c>
      <c r="C50" s="76" t="s">
        <v>167</v>
      </c>
      <c r="D50" s="76" t="s">
        <v>205</v>
      </c>
      <c r="E50" s="76" t="s">
        <v>13</v>
      </c>
      <c r="F50" s="76" t="s">
        <v>587</v>
      </c>
      <c r="G50" s="76" t="s">
        <v>207</v>
      </c>
      <c r="H50" s="76" t="s">
        <v>186</v>
      </c>
      <c r="I50" s="76" t="s">
        <v>506</v>
      </c>
      <c r="J50" s="76" t="s">
        <v>507</v>
      </c>
      <c r="K50" s="76" t="s">
        <v>508</v>
      </c>
      <c r="L50" s="76">
        <v>100</v>
      </c>
      <c r="M50" s="76" t="s">
        <v>537</v>
      </c>
      <c r="N50" s="76" t="s">
        <v>47</v>
      </c>
      <c r="O50" s="76" t="s">
        <v>537</v>
      </c>
      <c r="P50" s="76">
        <v>30</v>
      </c>
      <c r="Q50" s="76">
        <v>100</v>
      </c>
      <c r="R50" s="76" t="s">
        <v>368</v>
      </c>
      <c r="S50" s="77">
        <v>40000000000</v>
      </c>
      <c r="T50" s="84"/>
    </row>
    <row r="51" spans="1:20" ht="128.25" x14ac:dyDescent="0.25">
      <c r="A51" s="84"/>
      <c r="B51" s="76">
        <v>42</v>
      </c>
      <c r="C51" s="76" t="s">
        <v>167</v>
      </c>
      <c r="D51" s="76" t="s">
        <v>212</v>
      </c>
      <c r="E51" s="76" t="s">
        <v>13</v>
      </c>
      <c r="F51" s="76" t="s">
        <v>587</v>
      </c>
      <c r="G51" s="76" t="s">
        <v>213</v>
      </c>
      <c r="H51" s="76" t="s">
        <v>186</v>
      </c>
      <c r="I51" s="76" t="s">
        <v>214</v>
      </c>
      <c r="J51" s="76" t="s">
        <v>215</v>
      </c>
      <c r="K51" s="76" t="s">
        <v>216</v>
      </c>
      <c r="L51" s="76" t="s">
        <v>537</v>
      </c>
      <c r="M51" s="76">
        <v>900</v>
      </c>
      <c r="N51" s="76" t="s">
        <v>66</v>
      </c>
      <c r="O51" s="76" t="s">
        <v>537</v>
      </c>
      <c r="P51" s="76" t="s">
        <v>537</v>
      </c>
      <c r="Q51" s="76" t="s">
        <v>537</v>
      </c>
      <c r="R51" s="76" t="s">
        <v>537</v>
      </c>
      <c r="S51" s="81" t="s">
        <v>537</v>
      </c>
      <c r="T51" s="84"/>
    </row>
    <row r="52" spans="1:20" ht="242.25" x14ac:dyDescent="0.25">
      <c r="A52" s="84"/>
      <c r="B52" s="76">
        <v>43</v>
      </c>
      <c r="C52" s="76" t="s">
        <v>167</v>
      </c>
      <c r="D52" s="76" t="s">
        <v>212</v>
      </c>
      <c r="E52" s="76" t="s">
        <v>13</v>
      </c>
      <c r="F52" s="76" t="s">
        <v>587</v>
      </c>
      <c r="G52" s="76" t="s">
        <v>213</v>
      </c>
      <c r="H52" s="76" t="s">
        <v>186</v>
      </c>
      <c r="I52" s="76" t="s">
        <v>488</v>
      </c>
      <c r="J52" s="76" t="s">
        <v>455</v>
      </c>
      <c r="K52" s="76" t="s">
        <v>456</v>
      </c>
      <c r="L52" s="76">
        <v>100</v>
      </c>
      <c r="M52" s="76" t="s">
        <v>537</v>
      </c>
      <c r="N52" s="76" t="s">
        <v>47</v>
      </c>
      <c r="O52" s="76" t="s">
        <v>537</v>
      </c>
      <c r="P52" s="76">
        <v>30</v>
      </c>
      <c r="Q52" s="76">
        <v>100</v>
      </c>
      <c r="R52" s="76" t="s">
        <v>369</v>
      </c>
      <c r="S52" s="77">
        <v>30000000000</v>
      </c>
      <c r="T52" s="84"/>
    </row>
    <row r="53" spans="1:20" ht="228" x14ac:dyDescent="0.25">
      <c r="A53" s="84"/>
      <c r="B53" s="76">
        <v>44</v>
      </c>
      <c r="C53" s="76" t="s">
        <v>167</v>
      </c>
      <c r="D53" s="76" t="s">
        <v>218</v>
      </c>
      <c r="E53" s="76" t="s">
        <v>14</v>
      </c>
      <c r="F53" s="76" t="s">
        <v>586</v>
      </c>
      <c r="G53" s="76" t="s">
        <v>220</v>
      </c>
      <c r="H53" s="76" t="s">
        <v>186</v>
      </c>
      <c r="I53" s="76" t="s">
        <v>221</v>
      </c>
      <c r="J53" s="76" t="s">
        <v>222</v>
      </c>
      <c r="K53" s="76" t="s">
        <v>223</v>
      </c>
      <c r="L53" s="76" t="s">
        <v>537</v>
      </c>
      <c r="M53" s="76">
        <v>2095</v>
      </c>
      <c r="N53" s="76" t="s">
        <v>66</v>
      </c>
      <c r="O53" s="76" t="s">
        <v>537</v>
      </c>
      <c r="P53" s="76" t="s">
        <v>537</v>
      </c>
      <c r="Q53" s="76" t="s">
        <v>537</v>
      </c>
      <c r="R53" s="76" t="s">
        <v>537</v>
      </c>
      <c r="S53" s="81" t="s">
        <v>537</v>
      </c>
      <c r="T53" s="84"/>
    </row>
    <row r="54" spans="1:20" ht="256.5" x14ac:dyDescent="0.25">
      <c r="A54" s="84"/>
      <c r="B54" s="76">
        <v>45</v>
      </c>
      <c r="C54" s="76" t="s">
        <v>167</v>
      </c>
      <c r="D54" s="76" t="s">
        <v>218</v>
      </c>
      <c r="E54" s="76" t="s">
        <v>14</v>
      </c>
      <c r="F54" s="76" t="s">
        <v>586</v>
      </c>
      <c r="G54" s="76" t="s">
        <v>220</v>
      </c>
      <c r="H54" s="76" t="s">
        <v>186</v>
      </c>
      <c r="I54" s="76" t="s">
        <v>489</v>
      </c>
      <c r="J54" s="76" t="s">
        <v>457</v>
      </c>
      <c r="K54" s="76" t="s">
        <v>458</v>
      </c>
      <c r="L54" s="76">
        <v>100</v>
      </c>
      <c r="M54" s="76" t="s">
        <v>537</v>
      </c>
      <c r="N54" s="76" t="s">
        <v>47</v>
      </c>
      <c r="O54" s="76" t="s">
        <v>537</v>
      </c>
      <c r="P54" s="76">
        <v>30</v>
      </c>
      <c r="Q54" s="76">
        <v>100</v>
      </c>
      <c r="R54" s="76" t="s">
        <v>537</v>
      </c>
      <c r="S54" s="81" t="s">
        <v>537</v>
      </c>
      <c r="T54" s="84"/>
    </row>
    <row r="55" spans="1:20" ht="99.75" x14ac:dyDescent="0.25">
      <c r="A55" s="84"/>
      <c r="B55" s="76">
        <v>46</v>
      </c>
      <c r="C55" s="76" t="s">
        <v>167</v>
      </c>
      <c r="D55" s="76" t="s">
        <v>225</v>
      </c>
      <c r="E55" s="76" t="s">
        <v>14</v>
      </c>
      <c r="F55" s="76" t="s">
        <v>586</v>
      </c>
      <c r="G55" s="76" t="s">
        <v>226</v>
      </c>
      <c r="H55" s="76" t="s">
        <v>227</v>
      </c>
      <c r="I55" s="76" t="s">
        <v>228</v>
      </c>
      <c r="J55" s="76" t="s">
        <v>229</v>
      </c>
      <c r="K55" s="76" t="s">
        <v>230</v>
      </c>
      <c r="L55" s="76" t="s">
        <v>537</v>
      </c>
      <c r="M55" s="76">
        <v>22</v>
      </c>
      <c r="N55" s="76" t="s">
        <v>66</v>
      </c>
      <c r="O55" s="76" t="s">
        <v>537</v>
      </c>
      <c r="P55" s="76" t="s">
        <v>537</v>
      </c>
      <c r="Q55" s="76" t="s">
        <v>537</v>
      </c>
      <c r="R55" s="76" t="s">
        <v>537</v>
      </c>
      <c r="S55" s="81" t="s">
        <v>537</v>
      </c>
      <c r="T55" s="84"/>
    </row>
    <row r="56" spans="1:20" ht="256.5" x14ac:dyDescent="0.25">
      <c r="A56" s="84"/>
      <c r="B56" s="76">
        <v>47</v>
      </c>
      <c r="C56" s="76" t="s">
        <v>167</v>
      </c>
      <c r="D56" s="76" t="s">
        <v>225</v>
      </c>
      <c r="E56" s="76" t="s">
        <v>14</v>
      </c>
      <c r="F56" s="76" t="s">
        <v>586</v>
      </c>
      <c r="G56" s="76" t="s">
        <v>226</v>
      </c>
      <c r="H56" s="76" t="s">
        <v>227</v>
      </c>
      <c r="I56" s="76" t="s">
        <v>490</v>
      </c>
      <c r="J56" s="76" t="s">
        <v>459</v>
      </c>
      <c r="K56" s="76" t="s">
        <v>460</v>
      </c>
      <c r="L56" s="76">
        <v>100</v>
      </c>
      <c r="M56" s="76" t="s">
        <v>537</v>
      </c>
      <c r="N56" s="76" t="s">
        <v>47</v>
      </c>
      <c r="O56" s="76" t="s">
        <v>537</v>
      </c>
      <c r="P56" s="76">
        <v>30</v>
      </c>
      <c r="Q56" s="76">
        <v>100</v>
      </c>
      <c r="R56" s="76" t="s">
        <v>537</v>
      </c>
      <c r="S56" s="81" t="s">
        <v>537</v>
      </c>
      <c r="T56" s="84"/>
    </row>
    <row r="57" spans="1:20" ht="128.25" x14ac:dyDescent="0.25">
      <c r="A57" s="84"/>
      <c r="B57" s="76">
        <v>48</v>
      </c>
      <c r="C57" s="76" t="s">
        <v>167</v>
      </c>
      <c r="D57" s="76" t="s">
        <v>225</v>
      </c>
      <c r="E57" s="76" t="s">
        <v>14</v>
      </c>
      <c r="F57" s="76" t="s">
        <v>586</v>
      </c>
      <c r="G57" s="76" t="s">
        <v>231</v>
      </c>
      <c r="H57" s="76" t="s">
        <v>186</v>
      </c>
      <c r="I57" s="76" t="s">
        <v>232</v>
      </c>
      <c r="J57" s="76" t="s">
        <v>233</v>
      </c>
      <c r="K57" s="76" t="s">
        <v>234</v>
      </c>
      <c r="L57" s="76" t="s">
        <v>537</v>
      </c>
      <c r="M57" s="76">
        <v>100</v>
      </c>
      <c r="N57" s="76" t="s">
        <v>47</v>
      </c>
      <c r="O57" s="76" t="s">
        <v>537</v>
      </c>
      <c r="P57" s="76" t="s">
        <v>537</v>
      </c>
      <c r="Q57" s="76" t="s">
        <v>537</v>
      </c>
      <c r="R57" s="76" t="s">
        <v>537</v>
      </c>
      <c r="S57" s="81" t="s">
        <v>537</v>
      </c>
      <c r="T57" s="84"/>
    </row>
    <row r="58" spans="1:20" ht="256.5" x14ac:dyDescent="0.25">
      <c r="A58" s="84"/>
      <c r="B58" s="76">
        <v>49</v>
      </c>
      <c r="C58" s="76" t="s">
        <v>167</v>
      </c>
      <c r="D58" s="76" t="s">
        <v>225</v>
      </c>
      <c r="E58" s="76" t="s">
        <v>14</v>
      </c>
      <c r="F58" s="76" t="s">
        <v>586</v>
      </c>
      <c r="G58" s="76" t="s">
        <v>231</v>
      </c>
      <c r="H58" s="76" t="s">
        <v>186</v>
      </c>
      <c r="I58" s="76" t="s">
        <v>491</v>
      </c>
      <c r="J58" s="76" t="s">
        <v>461</v>
      </c>
      <c r="K58" s="76" t="s">
        <v>462</v>
      </c>
      <c r="L58" s="76">
        <v>100</v>
      </c>
      <c r="M58" s="76" t="s">
        <v>537</v>
      </c>
      <c r="N58" s="76" t="s">
        <v>47</v>
      </c>
      <c r="O58" s="76" t="s">
        <v>537</v>
      </c>
      <c r="P58" s="76">
        <v>30</v>
      </c>
      <c r="Q58" s="76">
        <v>100</v>
      </c>
      <c r="R58" s="76" t="s">
        <v>537</v>
      </c>
      <c r="S58" s="81" t="s">
        <v>537</v>
      </c>
      <c r="T58" s="84"/>
    </row>
    <row r="59" spans="1:20" ht="142.5" x14ac:dyDescent="0.25">
      <c r="A59" s="84"/>
      <c r="B59" s="76">
        <v>50</v>
      </c>
      <c r="C59" s="76" t="s">
        <v>167</v>
      </c>
      <c r="D59" s="76" t="s">
        <v>236</v>
      </c>
      <c r="E59" s="76" t="s">
        <v>14</v>
      </c>
      <c r="F59" s="76" t="s">
        <v>586</v>
      </c>
      <c r="G59" s="76" t="s">
        <v>237</v>
      </c>
      <c r="H59" s="76" t="s">
        <v>592</v>
      </c>
      <c r="I59" s="76" t="s">
        <v>238</v>
      </c>
      <c r="J59" s="76" t="s">
        <v>239</v>
      </c>
      <c r="K59" s="76" t="s">
        <v>240</v>
      </c>
      <c r="L59" s="76" t="s">
        <v>537</v>
      </c>
      <c r="M59" s="76">
        <v>9098</v>
      </c>
      <c r="N59" s="76" t="s">
        <v>66</v>
      </c>
      <c r="O59" s="76" t="s">
        <v>537</v>
      </c>
      <c r="P59" s="76" t="s">
        <v>537</v>
      </c>
      <c r="Q59" s="76" t="s">
        <v>537</v>
      </c>
      <c r="R59" s="76" t="s">
        <v>537</v>
      </c>
      <c r="S59" s="81" t="s">
        <v>537</v>
      </c>
      <c r="T59" s="84"/>
    </row>
    <row r="60" spans="1:20" ht="256.5" x14ac:dyDescent="0.25">
      <c r="A60" s="84"/>
      <c r="B60" s="76">
        <v>51</v>
      </c>
      <c r="C60" s="76" t="s">
        <v>167</v>
      </c>
      <c r="D60" s="76" t="s">
        <v>236</v>
      </c>
      <c r="E60" s="76" t="s">
        <v>14</v>
      </c>
      <c r="F60" s="76" t="s">
        <v>586</v>
      </c>
      <c r="G60" s="76" t="s">
        <v>237</v>
      </c>
      <c r="H60" s="76" t="s">
        <v>592</v>
      </c>
      <c r="I60" s="76" t="s">
        <v>492</v>
      </c>
      <c r="J60" s="76" t="s">
        <v>463</v>
      </c>
      <c r="K60" s="76" t="s">
        <v>464</v>
      </c>
      <c r="L60" s="76">
        <v>100</v>
      </c>
      <c r="M60" s="76" t="s">
        <v>537</v>
      </c>
      <c r="N60" s="76" t="s">
        <v>47</v>
      </c>
      <c r="O60" s="76" t="s">
        <v>537</v>
      </c>
      <c r="P60" s="76">
        <v>30</v>
      </c>
      <c r="Q60" s="76">
        <v>100</v>
      </c>
      <c r="R60" s="76" t="s">
        <v>537</v>
      </c>
      <c r="S60" s="81" t="s">
        <v>537</v>
      </c>
      <c r="T60" s="84"/>
    </row>
    <row r="61" spans="1:20" ht="142.5" x14ac:dyDescent="0.25">
      <c r="A61" s="84"/>
      <c r="B61" s="76">
        <v>52</v>
      </c>
      <c r="C61" s="76" t="s">
        <v>167</v>
      </c>
      <c r="D61" s="76" t="s">
        <v>241</v>
      </c>
      <c r="E61" s="76" t="s">
        <v>14</v>
      </c>
      <c r="F61" s="76" t="s">
        <v>586</v>
      </c>
      <c r="G61" s="76" t="s">
        <v>242</v>
      </c>
      <c r="H61" s="76" t="s">
        <v>243</v>
      </c>
      <c r="I61" s="76" t="s">
        <v>244</v>
      </c>
      <c r="J61" s="76" t="s">
        <v>245</v>
      </c>
      <c r="K61" s="76" t="s">
        <v>246</v>
      </c>
      <c r="L61" s="76">
        <v>12000</v>
      </c>
      <c r="M61" s="76" t="s">
        <v>537</v>
      </c>
      <c r="N61" s="76" t="s">
        <v>66</v>
      </c>
      <c r="O61" s="76">
        <v>3333</v>
      </c>
      <c r="P61" s="76">
        <v>7333</v>
      </c>
      <c r="Q61" s="76">
        <v>12000</v>
      </c>
      <c r="R61" s="76" t="s">
        <v>537</v>
      </c>
      <c r="S61" s="81" t="s">
        <v>537</v>
      </c>
      <c r="T61" s="84"/>
    </row>
    <row r="62" spans="1:20" ht="114" x14ac:dyDescent="0.25">
      <c r="A62" s="84"/>
      <c r="B62" s="76">
        <v>53</v>
      </c>
      <c r="C62" s="76" t="s">
        <v>167</v>
      </c>
      <c r="D62" s="76" t="s">
        <v>248</v>
      </c>
      <c r="E62" s="76" t="s">
        <v>15</v>
      </c>
      <c r="F62" s="76" t="s">
        <v>589</v>
      </c>
      <c r="G62" s="76" t="s">
        <v>250</v>
      </c>
      <c r="H62" s="76" t="s">
        <v>193</v>
      </c>
      <c r="I62" s="76" t="s">
        <v>251</v>
      </c>
      <c r="J62" s="76" t="s">
        <v>252</v>
      </c>
      <c r="K62" s="76" t="s">
        <v>253</v>
      </c>
      <c r="L62" s="76" t="s">
        <v>537</v>
      </c>
      <c r="M62" s="76">
        <v>3</v>
      </c>
      <c r="N62" s="76" t="s">
        <v>66</v>
      </c>
      <c r="O62" s="76" t="s">
        <v>537</v>
      </c>
      <c r="P62" s="76" t="s">
        <v>537</v>
      </c>
      <c r="Q62" s="76" t="s">
        <v>537</v>
      </c>
      <c r="R62" s="76" t="s">
        <v>537</v>
      </c>
      <c r="S62" s="81" t="s">
        <v>537</v>
      </c>
      <c r="T62" s="84"/>
    </row>
    <row r="63" spans="1:20" ht="171" x14ac:dyDescent="0.25">
      <c r="A63" s="84"/>
      <c r="B63" s="76">
        <v>54</v>
      </c>
      <c r="C63" s="76" t="s">
        <v>167</v>
      </c>
      <c r="D63" s="76" t="s">
        <v>255</v>
      </c>
      <c r="E63" s="76" t="s">
        <v>15</v>
      </c>
      <c r="F63" s="76" t="s">
        <v>589</v>
      </c>
      <c r="G63" s="76" t="s">
        <v>256</v>
      </c>
      <c r="H63" s="76" t="s">
        <v>592</v>
      </c>
      <c r="I63" s="76" t="s">
        <v>257</v>
      </c>
      <c r="J63" s="76" t="s">
        <v>258</v>
      </c>
      <c r="K63" s="76" t="s">
        <v>259</v>
      </c>
      <c r="L63" s="76" t="s">
        <v>537</v>
      </c>
      <c r="M63" s="76">
        <v>9000</v>
      </c>
      <c r="N63" s="76" t="s">
        <v>66</v>
      </c>
      <c r="O63" s="76" t="s">
        <v>537</v>
      </c>
      <c r="P63" s="76" t="s">
        <v>537</v>
      </c>
      <c r="Q63" s="76" t="s">
        <v>537</v>
      </c>
      <c r="R63" s="76" t="s">
        <v>537</v>
      </c>
      <c r="S63" s="81" t="s">
        <v>537</v>
      </c>
      <c r="T63" s="84"/>
    </row>
    <row r="64" spans="1:20" ht="156.75" x14ac:dyDescent="0.25">
      <c r="A64" s="84"/>
      <c r="B64" s="76">
        <v>55</v>
      </c>
      <c r="C64" s="76" t="s">
        <v>167</v>
      </c>
      <c r="D64" s="76" t="s">
        <v>248</v>
      </c>
      <c r="E64" s="76" t="s">
        <v>15</v>
      </c>
      <c r="F64" s="76" t="s">
        <v>589</v>
      </c>
      <c r="G64" s="76" t="s">
        <v>256</v>
      </c>
      <c r="H64" s="76" t="s">
        <v>592</v>
      </c>
      <c r="I64" s="76" t="s">
        <v>261</v>
      </c>
      <c r="J64" s="76" t="s">
        <v>262</v>
      </c>
      <c r="K64" s="76" t="s">
        <v>263</v>
      </c>
      <c r="L64" s="76" t="s">
        <v>537</v>
      </c>
      <c r="M64" s="76">
        <v>12000</v>
      </c>
      <c r="N64" s="76" t="s">
        <v>66</v>
      </c>
      <c r="O64" s="76" t="s">
        <v>537</v>
      </c>
      <c r="P64" s="76" t="s">
        <v>537</v>
      </c>
      <c r="Q64" s="76" t="s">
        <v>537</v>
      </c>
      <c r="R64" s="76" t="s">
        <v>537</v>
      </c>
      <c r="S64" s="81" t="s">
        <v>537</v>
      </c>
      <c r="T64" s="84"/>
    </row>
    <row r="65" spans="1:20" ht="213.75" x14ac:dyDescent="0.25">
      <c r="A65" s="84"/>
      <c r="B65" s="76">
        <v>56</v>
      </c>
      <c r="C65" s="76" t="s">
        <v>167</v>
      </c>
      <c r="D65" s="76" t="s">
        <v>265</v>
      </c>
      <c r="E65" s="76" t="s">
        <v>15</v>
      </c>
      <c r="F65" s="76" t="s">
        <v>589</v>
      </c>
      <c r="G65" s="76" t="s">
        <v>256</v>
      </c>
      <c r="H65" s="76" t="s">
        <v>592</v>
      </c>
      <c r="I65" s="76" t="s">
        <v>266</v>
      </c>
      <c r="J65" s="76" t="s">
        <v>267</v>
      </c>
      <c r="K65" s="76" t="s">
        <v>268</v>
      </c>
      <c r="L65" s="76" t="s">
        <v>537</v>
      </c>
      <c r="M65" s="76">
        <v>12500</v>
      </c>
      <c r="N65" s="76" t="s">
        <v>66</v>
      </c>
      <c r="O65" s="76" t="s">
        <v>537</v>
      </c>
      <c r="P65" s="76" t="s">
        <v>537</v>
      </c>
      <c r="Q65" s="76" t="s">
        <v>537</v>
      </c>
      <c r="R65" s="76" t="s">
        <v>537</v>
      </c>
      <c r="S65" s="81" t="s">
        <v>537</v>
      </c>
      <c r="T65" s="84"/>
    </row>
    <row r="66" spans="1:20" ht="128.25" x14ac:dyDescent="0.25">
      <c r="A66" s="84"/>
      <c r="B66" s="76">
        <v>57</v>
      </c>
      <c r="C66" s="76" t="s">
        <v>167</v>
      </c>
      <c r="D66" s="76" t="s">
        <v>248</v>
      </c>
      <c r="E66" s="76" t="s">
        <v>15</v>
      </c>
      <c r="F66" s="76" t="s">
        <v>589</v>
      </c>
      <c r="G66" s="76" t="s">
        <v>250</v>
      </c>
      <c r="H66" s="76" t="s">
        <v>243</v>
      </c>
      <c r="I66" s="76" t="s">
        <v>270</v>
      </c>
      <c r="J66" s="76" t="s">
        <v>271</v>
      </c>
      <c r="K66" s="76" t="s">
        <v>271</v>
      </c>
      <c r="L66" s="76" t="s">
        <v>537</v>
      </c>
      <c r="M66" s="76">
        <v>1</v>
      </c>
      <c r="N66" s="76" t="s">
        <v>66</v>
      </c>
      <c r="O66" s="76" t="s">
        <v>537</v>
      </c>
      <c r="P66" s="76" t="s">
        <v>537</v>
      </c>
      <c r="Q66" s="76" t="s">
        <v>537</v>
      </c>
      <c r="R66" s="76" t="s">
        <v>537</v>
      </c>
      <c r="S66" s="81" t="s">
        <v>537</v>
      </c>
      <c r="T66" s="84"/>
    </row>
    <row r="67" spans="1:20" ht="213.75" x14ac:dyDescent="0.25">
      <c r="A67" s="84"/>
      <c r="B67" s="76">
        <v>58</v>
      </c>
      <c r="C67" s="76" t="s">
        <v>167</v>
      </c>
      <c r="D67" s="76" t="s">
        <v>265</v>
      </c>
      <c r="E67" s="76" t="s">
        <v>15</v>
      </c>
      <c r="F67" s="76" t="s">
        <v>589</v>
      </c>
      <c r="G67" s="76" t="s">
        <v>250</v>
      </c>
      <c r="H67" s="76" t="s">
        <v>243</v>
      </c>
      <c r="I67" s="76" t="s">
        <v>273</v>
      </c>
      <c r="J67" s="76" t="s">
        <v>274</v>
      </c>
      <c r="K67" s="76" t="s">
        <v>275</v>
      </c>
      <c r="L67" s="76" t="s">
        <v>537</v>
      </c>
      <c r="M67" s="76">
        <v>1</v>
      </c>
      <c r="N67" s="76" t="s">
        <v>66</v>
      </c>
      <c r="O67" s="76" t="s">
        <v>537</v>
      </c>
      <c r="P67" s="76" t="s">
        <v>537</v>
      </c>
      <c r="Q67" s="76" t="s">
        <v>537</v>
      </c>
      <c r="R67" s="76" t="s">
        <v>537</v>
      </c>
      <c r="S67" s="81" t="s">
        <v>537</v>
      </c>
      <c r="T67" s="84"/>
    </row>
    <row r="68" spans="1:20" ht="114" x14ac:dyDescent="0.25">
      <c r="A68" s="84"/>
      <c r="B68" s="76">
        <v>59</v>
      </c>
      <c r="C68" s="76" t="s">
        <v>167</v>
      </c>
      <c r="D68" s="76" t="s">
        <v>276</v>
      </c>
      <c r="E68" s="76" t="s">
        <v>15</v>
      </c>
      <c r="F68" s="76" t="s">
        <v>589</v>
      </c>
      <c r="G68" s="76" t="s">
        <v>250</v>
      </c>
      <c r="H68" s="76" t="s">
        <v>243</v>
      </c>
      <c r="I68" s="76" t="s">
        <v>277</v>
      </c>
      <c r="J68" s="76" t="s">
        <v>278</v>
      </c>
      <c r="K68" s="76" t="s">
        <v>278</v>
      </c>
      <c r="L68" s="76" t="s">
        <v>537</v>
      </c>
      <c r="M68" s="76">
        <v>1</v>
      </c>
      <c r="N68" s="76" t="s">
        <v>66</v>
      </c>
      <c r="O68" s="76" t="s">
        <v>537</v>
      </c>
      <c r="P68" s="76" t="s">
        <v>537</v>
      </c>
      <c r="Q68" s="76" t="s">
        <v>537</v>
      </c>
      <c r="R68" s="76" t="s">
        <v>537</v>
      </c>
      <c r="S68" s="81" t="s">
        <v>537</v>
      </c>
      <c r="T68" s="84"/>
    </row>
    <row r="69" spans="1:20" ht="128.25" x14ac:dyDescent="0.25">
      <c r="A69" s="84"/>
      <c r="B69" s="76">
        <v>60</v>
      </c>
      <c r="C69" s="76" t="s">
        <v>167</v>
      </c>
      <c r="D69" s="76" t="s">
        <v>255</v>
      </c>
      <c r="E69" s="76" t="s">
        <v>15</v>
      </c>
      <c r="F69" s="76" t="s">
        <v>589</v>
      </c>
      <c r="G69" s="76" t="s">
        <v>250</v>
      </c>
      <c r="H69" s="76" t="s">
        <v>186</v>
      </c>
      <c r="I69" s="76" t="s">
        <v>279</v>
      </c>
      <c r="J69" s="76" t="s">
        <v>280</v>
      </c>
      <c r="K69" s="76" t="s">
        <v>281</v>
      </c>
      <c r="L69" s="76" t="s">
        <v>537</v>
      </c>
      <c r="M69" s="76">
        <v>1450</v>
      </c>
      <c r="N69" s="76" t="s">
        <v>66</v>
      </c>
      <c r="O69" s="76" t="s">
        <v>537</v>
      </c>
      <c r="P69" s="76" t="s">
        <v>537</v>
      </c>
      <c r="Q69" s="76" t="s">
        <v>537</v>
      </c>
      <c r="R69" s="76" t="s">
        <v>537</v>
      </c>
      <c r="S69" s="81" t="s">
        <v>537</v>
      </c>
      <c r="T69" s="84"/>
    </row>
    <row r="70" spans="1:20" ht="299.25" x14ac:dyDescent="0.25">
      <c r="A70" s="84"/>
      <c r="B70" s="76">
        <v>61</v>
      </c>
      <c r="C70" s="76" t="s">
        <v>167</v>
      </c>
      <c r="D70" s="76" t="s">
        <v>40</v>
      </c>
      <c r="E70" s="76" t="s">
        <v>15</v>
      </c>
      <c r="F70" s="76" t="s">
        <v>589</v>
      </c>
      <c r="G70" s="76" t="s">
        <v>250</v>
      </c>
      <c r="H70" s="76" t="s">
        <v>186</v>
      </c>
      <c r="I70" s="76" t="s">
        <v>283</v>
      </c>
      <c r="J70" s="76" t="s">
        <v>284</v>
      </c>
      <c r="K70" s="76" t="s">
        <v>285</v>
      </c>
      <c r="L70" s="76" t="s">
        <v>537</v>
      </c>
      <c r="M70" s="76">
        <v>1500</v>
      </c>
      <c r="N70" s="76" t="s">
        <v>66</v>
      </c>
      <c r="O70" s="76" t="s">
        <v>537</v>
      </c>
      <c r="P70" s="76" t="s">
        <v>537</v>
      </c>
      <c r="Q70" s="76" t="s">
        <v>537</v>
      </c>
      <c r="R70" s="76" t="s">
        <v>537</v>
      </c>
      <c r="S70" s="81" t="s">
        <v>537</v>
      </c>
      <c r="T70" s="84"/>
    </row>
    <row r="71" spans="1:20" ht="156.75" x14ac:dyDescent="0.25">
      <c r="A71" s="84"/>
      <c r="B71" s="76">
        <v>62</v>
      </c>
      <c r="C71" s="76" t="s">
        <v>167</v>
      </c>
      <c r="D71" s="76" t="s">
        <v>255</v>
      </c>
      <c r="E71" s="76" t="s">
        <v>15</v>
      </c>
      <c r="F71" s="76" t="s">
        <v>589</v>
      </c>
      <c r="G71" s="76" t="s">
        <v>286</v>
      </c>
      <c r="H71" s="76" t="s">
        <v>186</v>
      </c>
      <c r="I71" s="76" t="s">
        <v>287</v>
      </c>
      <c r="J71" s="76" t="s">
        <v>288</v>
      </c>
      <c r="K71" s="76" t="s">
        <v>289</v>
      </c>
      <c r="L71" s="76" t="s">
        <v>537</v>
      </c>
      <c r="M71" s="76">
        <v>2500</v>
      </c>
      <c r="N71" s="76" t="s">
        <v>66</v>
      </c>
      <c r="O71" s="76" t="s">
        <v>537</v>
      </c>
      <c r="P71" s="76" t="s">
        <v>537</v>
      </c>
      <c r="Q71" s="76" t="s">
        <v>537</v>
      </c>
      <c r="R71" s="76" t="s">
        <v>537</v>
      </c>
      <c r="S71" s="81" t="s">
        <v>537</v>
      </c>
      <c r="T71" s="84"/>
    </row>
    <row r="72" spans="1:20" ht="142.5" x14ac:dyDescent="0.25">
      <c r="A72" s="84"/>
      <c r="B72" s="76">
        <v>63</v>
      </c>
      <c r="C72" s="76" t="s">
        <v>167</v>
      </c>
      <c r="D72" s="76" t="s">
        <v>248</v>
      </c>
      <c r="E72" s="76" t="s">
        <v>15</v>
      </c>
      <c r="F72" s="76" t="s">
        <v>589</v>
      </c>
      <c r="G72" s="76" t="s">
        <v>286</v>
      </c>
      <c r="H72" s="76" t="s">
        <v>186</v>
      </c>
      <c r="I72" s="76" t="s">
        <v>291</v>
      </c>
      <c r="J72" s="76" t="s">
        <v>292</v>
      </c>
      <c r="K72" s="76" t="s">
        <v>293</v>
      </c>
      <c r="L72" s="76" t="s">
        <v>537</v>
      </c>
      <c r="M72" s="76">
        <v>500</v>
      </c>
      <c r="N72" s="76" t="s">
        <v>66</v>
      </c>
      <c r="O72" s="76" t="s">
        <v>537</v>
      </c>
      <c r="P72" s="76" t="s">
        <v>537</v>
      </c>
      <c r="Q72" s="76" t="s">
        <v>537</v>
      </c>
      <c r="R72" s="76" t="s">
        <v>537</v>
      </c>
      <c r="S72" s="81" t="s">
        <v>537</v>
      </c>
      <c r="T72" s="84"/>
    </row>
    <row r="73" spans="1:20" ht="213.75" x14ac:dyDescent="0.25">
      <c r="A73" s="84"/>
      <c r="B73" s="76">
        <v>64</v>
      </c>
      <c r="C73" s="76" t="s">
        <v>167</v>
      </c>
      <c r="D73" s="76" t="s">
        <v>265</v>
      </c>
      <c r="E73" s="76" t="s">
        <v>15</v>
      </c>
      <c r="F73" s="76" t="s">
        <v>589</v>
      </c>
      <c r="G73" s="76" t="s">
        <v>286</v>
      </c>
      <c r="H73" s="76" t="s">
        <v>186</v>
      </c>
      <c r="I73" s="76" t="s">
        <v>295</v>
      </c>
      <c r="J73" s="76" t="s">
        <v>296</v>
      </c>
      <c r="K73" s="76" t="s">
        <v>297</v>
      </c>
      <c r="L73" s="76" t="s">
        <v>537</v>
      </c>
      <c r="M73" s="76">
        <v>716</v>
      </c>
      <c r="N73" s="76" t="s">
        <v>66</v>
      </c>
      <c r="O73" s="76" t="s">
        <v>537</v>
      </c>
      <c r="P73" s="76" t="s">
        <v>537</v>
      </c>
      <c r="Q73" s="76" t="s">
        <v>537</v>
      </c>
      <c r="R73" s="76" t="s">
        <v>537</v>
      </c>
      <c r="S73" s="81" t="s">
        <v>537</v>
      </c>
      <c r="T73" s="84"/>
    </row>
    <row r="74" spans="1:20" ht="270.75" x14ac:dyDescent="0.25">
      <c r="A74" s="84"/>
      <c r="B74" s="76">
        <v>65</v>
      </c>
      <c r="C74" s="76" t="s">
        <v>167</v>
      </c>
      <c r="D74" s="76" t="s">
        <v>265</v>
      </c>
      <c r="E74" s="76" t="s">
        <v>15</v>
      </c>
      <c r="F74" s="76" t="s">
        <v>589</v>
      </c>
      <c r="G74" s="76" t="s">
        <v>286</v>
      </c>
      <c r="H74" s="76" t="s">
        <v>186</v>
      </c>
      <c r="I74" s="76" t="s">
        <v>493</v>
      </c>
      <c r="J74" s="76" t="s">
        <v>465</v>
      </c>
      <c r="K74" s="76" t="s">
        <v>466</v>
      </c>
      <c r="L74" s="76">
        <v>100</v>
      </c>
      <c r="M74" s="76" t="s">
        <v>537</v>
      </c>
      <c r="N74" s="76" t="s">
        <v>47</v>
      </c>
      <c r="O74" s="76" t="s">
        <v>537</v>
      </c>
      <c r="P74" s="76">
        <v>30</v>
      </c>
      <c r="Q74" s="76">
        <v>100</v>
      </c>
      <c r="R74" s="76" t="s">
        <v>537</v>
      </c>
      <c r="S74" s="81" t="s">
        <v>537</v>
      </c>
      <c r="T74" s="84"/>
    </row>
    <row r="75" spans="1:20" ht="256.5" x14ac:dyDescent="0.25">
      <c r="A75" s="84"/>
      <c r="B75" s="76">
        <v>66</v>
      </c>
      <c r="C75" s="76" t="s">
        <v>167</v>
      </c>
      <c r="D75" s="76" t="s">
        <v>40</v>
      </c>
      <c r="E75" s="76" t="s">
        <v>15</v>
      </c>
      <c r="F75" s="76" t="s">
        <v>589</v>
      </c>
      <c r="G75" s="76" t="s">
        <v>250</v>
      </c>
      <c r="H75" s="76" t="s">
        <v>193</v>
      </c>
      <c r="I75" s="76" t="s">
        <v>494</v>
      </c>
      <c r="J75" s="76" t="s">
        <v>467</v>
      </c>
      <c r="K75" s="76" t="s">
        <v>468</v>
      </c>
      <c r="L75" s="76">
        <v>100</v>
      </c>
      <c r="M75" s="76" t="s">
        <v>537</v>
      </c>
      <c r="N75" s="76" t="s">
        <v>47</v>
      </c>
      <c r="O75" s="76" t="s">
        <v>537</v>
      </c>
      <c r="P75" s="76">
        <v>30</v>
      </c>
      <c r="Q75" s="76">
        <v>100</v>
      </c>
      <c r="R75" s="76" t="s">
        <v>537</v>
      </c>
      <c r="S75" s="81" t="s">
        <v>537</v>
      </c>
      <c r="T75" s="84"/>
    </row>
    <row r="76" spans="1:20" ht="256.5" x14ac:dyDescent="0.25">
      <c r="A76" s="84"/>
      <c r="B76" s="76">
        <v>67</v>
      </c>
      <c r="C76" s="76" t="s">
        <v>167</v>
      </c>
      <c r="D76" s="76" t="s">
        <v>248</v>
      </c>
      <c r="E76" s="76" t="s">
        <v>15</v>
      </c>
      <c r="F76" s="76" t="s">
        <v>589</v>
      </c>
      <c r="G76" s="76" t="s">
        <v>256</v>
      </c>
      <c r="H76" s="76" t="s">
        <v>592</v>
      </c>
      <c r="I76" s="76" t="s">
        <v>495</v>
      </c>
      <c r="J76" s="76" t="s">
        <v>469</v>
      </c>
      <c r="K76" s="76" t="s">
        <v>470</v>
      </c>
      <c r="L76" s="76">
        <v>100</v>
      </c>
      <c r="M76" s="76" t="s">
        <v>537</v>
      </c>
      <c r="N76" s="76" t="s">
        <v>47</v>
      </c>
      <c r="O76" s="76" t="s">
        <v>537</v>
      </c>
      <c r="P76" s="76">
        <v>30</v>
      </c>
      <c r="Q76" s="76">
        <v>100</v>
      </c>
      <c r="R76" s="76" t="s">
        <v>537</v>
      </c>
      <c r="S76" s="81" t="s">
        <v>537</v>
      </c>
      <c r="T76" s="84"/>
    </row>
    <row r="77" spans="1:20" ht="114" x14ac:dyDescent="0.25">
      <c r="A77" s="84"/>
      <c r="B77" s="76">
        <v>68</v>
      </c>
      <c r="C77" s="76" t="s">
        <v>299</v>
      </c>
      <c r="D77" s="76" t="s">
        <v>300</v>
      </c>
      <c r="E77" s="76" t="s">
        <v>16</v>
      </c>
      <c r="F77" s="76" t="s">
        <v>588</v>
      </c>
      <c r="G77" s="76" t="s">
        <v>302</v>
      </c>
      <c r="H77" s="76" t="s">
        <v>186</v>
      </c>
      <c r="I77" s="76" t="s">
        <v>303</v>
      </c>
      <c r="J77" s="76" t="s">
        <v>304</v>
      </c>
      <c r="K77" s="76" t="s">
        <v>305</v>
      </c>
      <c r="L77" s="76" t="s">
        <v>537</v>
      </c>
      <c r="M77" s="76">
        <v>500</v>
      </c>
      <c r="N77" s="76" t="s">
        <v>66</v>
      </c>
      <c r="O77" s="76" t="s">
        <v>537</v>
      </c>
      <c r="P77" s="76" t="s">
        <v>537</v>
      </c>
      <c r="Q77" s="76" t="s">
        <v>537</v>
      </c>
      <c r="R77" s="76" t="s">
        <v>537</v>
      </c>
      <c r="S77" s="81" t="s">
        <v>537</v>
      </c>
      <c r="T77" s="84"/>
    </row>
    <row r="78" spans="1:20" ht="256.5" x14ac:dyDescent="0.25">
      <c r="A78" s="84"/>
      <c r="B78" s="76">
        <v>69</v>
      </c>
      <c r="C78" s="76" t="s">
        <v>299</v>
      </c>
      <c r="D78" s="76" t="s">
        <v>300</v>
      </c>
      <c r="E78" s="76" t="s">
        <v>16</v>
      </c>
      <c r="F78" s="76" t="s">
        <v>588</v>
      </c>
      <c r="G78" s="76" t="s">
        <v>302</v>
      </c>
      <c r="H78" s="76" t="s">
        <v>186</v>
      </c>
      <c r="I78" s="76" t="s">
        <v>496</v>
      </c>
      <c r="J78" s="76" t="s">
        <v>471</v>
      </c>
      <c r="K78" s="76" t="s">
        <v>472</v>
      </c>
      <c r="L78" s="76">
        <v>100</v>
      </c>
      <c r="M78" s="76" t="s">
        <v>537</v>
      </c>
      <c r="N78" s="76" t="s">
        <v>47</v>
      </c>
      <c r="O78" s="76" t="s">
        <v>537</v>
      </c>
      <c r="P78" s="76">
        <v>30</v>
      </c>
      <c r="Q78" s="76">
        <v>100</v>
      </c>
      <c r="R78" s="76" t="s">
        <v>537</v>
      </c>
      <c r="S78" s="81" t="s">
        <v>537</v>
      </c>
      <c r="T78" s="84"/>
    </row>
    <row r="79" spans="1:20" ht="156.75" x14ac:dyDescent="0.25">
      <c r="A79" s="84"/>
      <c r="B79" s="76">
        <v>70</v>
      </c>
      <c r="C79" s="76" t="s">
        <v>299</v>
      </c>
      <c r="D79" s="76" t="s">
        <v>307</v>
      </c>
      <c r="E79" s="76" t="s">
        <v>16</v>
      </c>
      <c r="F79" s="76" t="s">
        <v>588</v>
      </c>
      <c r="G79" s="76" t="s">
        <v>308</v>
      </c>
      <c r="H79" s="76" t="s">
        <v>309</v>
      </c>
      <c r="I79" s="76" t="s">
        <v>310</v>
      </c>
      <c r="J79" s="76" t="s">
        <v>311</v>
      </c>
      <c r="K79" s="76" t="s">
        <v>312</v>
      </c>
      <c r="L79" s="76" t="s">
        <v>537</v>
      </c>
      <c r="M79" s="76">
        <v>50</v>
      </c>
      <c r="N79" s="76" t="s">
        <v>66</v>
      </c>
      <c r="O79" s="76" t="s">
        <v>537</v>
      </c>
      <c r="P79" s="76" t="s">
        <v>537</v>
      </c>
      <c r="Q79" s="76" t="s">
        <v>537</v>
      </c>
      <c r="R79" s="76" t="s">
        <v>537</v>
      </c>
      <c r="S79" s="81" t="s">
        <v>537</v>
      </c>
      <c r="T79" s="84"/>
    </row>
    <row r="80" spans="1:20" ht="242.25" x14ac:dyDescent="0.25">
      <c r="A80" s="84"/>
      <c r="B80" s="76">
        <v>71</v>
      </c>
      <c r="C80" s="76" t="s">
        <v>299</v>
      </c>
      <c r="D80" s="76" t="s">
        <v>307</v>
      </c>
      <c r="E80" s="76" t="s">
        <v>16</v>
      </c>
      <c r="F80" s="76" t="s">
        <v>588</v>
      </c>
      <c r="G80" s="76" t="s">
        <v>308</v>
      </c>
      <c r="H80" s="76" t="s">
        <v>309</v>
      </c>
      <c r="I80" s="76" t="s">
        <v>497</v>
      </c>
      <c r="J80" s="76" t="s">
        <v>473</v>
      </c>
      <c r="K80" s="76" t="s">
        <v>474</v>
      </c>
      <c r="L80" s="76">
        <v>100</v>
      </c>
      <c r="M80" s="76" t="s">
        <v>537</v>
      </c>
      <c r="N80" s="76" t="s">
        <v>47</v>
      </c>
      <c r="O80" s="76" t="s">
        <v>537</v>
      </c>
      <c r="P80" s="76">
        <v>30</v>
      </c>
      <c r="Q80" s="76">
        <v>100</v>
      </c>
      <c r="R80" s="76" t="s">
        <v>370</v>
      </c>
      <c r="S80" s="77">
        <v>114000000000</v>
      </c>
      <c r="T80" s="84"/>
    </row>
    <row r="81" spans="1:20" ht="114" x14ac:dyDescent="0.25">
      <c r="A81" s="84"/>
      <c r="B81" s="76">
        <v>72</v>
      </c>
      <c r="C81" s="76" t="s">
        <v>299</v>
      </c>
      <c r="D81" s="76" t="s">
        <v>314</v>
      </c>
      <c r="E81" s="76" t="s">
        <v>16</v>
      </c>
      <c r="F81" s="76" t="s">
        <v>588</v>
      </c>
      <c r="G81" s="76" t="s">
        <v>315</v>
      </c>
      <c r="H81" s="76" t="s">
        <v>227</v>
      </c>
      <c r="I81" s="76" t="s">
        <v>316</v>
      </c>
      <c r="J81" s="76" t="s">
        <v>317</v>
      </c>
      <c r="K81" s="76" t="s">
        <v>318</v>
      </c>
      <c r="L81" s="76" t="s">
        <v>537</v>
      </c>
      <c r="M81" s="76">
        <v>19</v>
      </c>
      <c r="N81" s="76" t="s">
        <v>66</v>
      </c>
      <c r="O81" s="76" t="s">
        <v>537</v>
      </c>
      <c r="P81" s="76" t="s">
        <v>537</v>
      </c>
      <c r="Q81" s="76" t="s">
        <v>537</v>
      </c>
      <c r="R81" s="76" t="s">
        <v>537</v>
      </c>
      <c r="S81" s="81" t="s">
        <v>537</v>
      </c>
      <c r="T81" s="84"/>
    </row>
    <row r="82" spans="1:20" ht="256.5" x14ac:dyDescent="0.25">
      <c r="A82" s="84"/>
      <c r="B82" s="76">
        <v>73</v>
      </c>
      <c r="C82" s="76" t="s">
        <v>299</v>
      </c>
      <c r="D82" s="76" t="s">
        <v>314</v>
      </c>
      <c r="E82" s="76" t="s">
        <v>16</v>
      </c>
      <c r="F82" s="76" t="s">
        <v>588</v>
      </c>
      <c r="G82" s="76" t="s">
        <v>315</v>
      </c>
      <c r="H82" s="76" t="s">
        <v>227</v>
      </c>
      <c r="I82" s="76" t="s">
        <v>498</v>
      </c>
      <c r="J82" s="76" t="s">
        <v>475</v>
      </c>
      <c r="K82" s="76" t="s">
        <v>476</v>
      </c>
      <c r="L82" s="76">
        <v>100</v>
      </c>
      <c r="M82" s="76" t="s">
        <v>537</v>
      </c>
      <c r="N82" s="76" t="s">
        <v>47</v>
      </c>
      <c r="O82" s="76" t="s">
        <v>537</v>
      </c>
      <c r="P82" s="76">
        <v>30</v>
      </c>
      <c r="Q82" s="76">
        <v>100</v>
      </c>
      <c r="R82" s="76" t="s">
        <v>537</v>
      </c>
      <c r="S82" s="81" t="s">
        <v>537</v>
      </c>
      <c r="T82" s="84"/>
    </row>
    <row r="83" spans="1:20" ht="114" x14ac:dyDescent="0.25">
      <c r="A83" s="84"/>
      <c r="B83" s="76">
        <v>74</v>
      </c>
      <c r="C83" s="76" t="s">
        <v>299</v>
      </c>
      <c r="D83" s="76" t="s">
        <v>320</v>
      </c>
      <c r="E83" s="76" t="s">
        <v>16</v>
      </c>
      <c r="F83" s="76" t="s">
        <v>588</v>
      </c>
      <c r="G83" s="76" t="s">
        <v>321</v>
      </c>
      <c r="H83" s="76" t="s">
        <v>58</v>
      </c>
      <c r="I83" s="76" t="s">
        <v>322</v>
      </c>
      <c r="J83" s="76" t="s">
        <v>323</v>
      </c>
      <c r="K83" s="76" t="s">
        <v>324</v>
      </c>
      <c r="L83" s="76" t="s">
        <v>537</v>
      </c>
      <c r="M83" s="76">
        <v>19200</v>
      </c>
      <c r="N83" s="76" t="s">
        <v>66</v>
      </c>
      <c r="O83" s="76" t="s">
        <v>537</v>
      </c>
      <c r="P83" s="76" t="s">
        <v>537</v>
      </c>
      <c r="Q83" s="76" t="s">
        <v>537</v>
      </c>
      <c r="R83" s="76" t="s">
        <v>537</v>
      </c>
      <c r="S83" s="81" t="s">
        <v>537</v>
      </c>
      <c r="T83" s="84"/>
    </row>
    <row r="84" spans="1:20" ht="242.25" x14ac:dyDescent="0.25">
      <c r="A84" s="84"/>
      <c r="B84" s="76">
        <v>75</v>
      </c>
      <c r="C84" s="76" t="s">
        <v>299</v>
      </c>
      <c r="D84" s="76" t="s">
        <v>320</v>
      </c>
      <c r="E84" s="76" t="s">
        <v>16</v>
      </c>
      <c r="F84" s="76" t="s">
        <v>588</v>
      </c>
      <c r="G84" s="76" t="s">
        <v>321</v>
      </c>
      <c r="H84" s="76" t="s">
        <v>58</v>
      </c>
      <c r="I84" s="76" t="s">
        <v>499</v>
      </c>
      <c r="J84" s="76" t="s">
        <v>477</v>
      </c>
      <c r="K84" s="76" t="s">
        <v>478</v>
      </c>
      <c r="L84" s="76">
        <v>100</v>
      </c>
      <c r="M84" s="76" t="s">
        <v>537</v>
      </c>
      <c r="N84" s="76" t="s">
        <v>47</v>
      </c>
      <c r="O84" s="76" t="s">
        <v>537</v>
      </c>
      <c r="P84" s="76">
        <v>30</v>
      </c>
      <c r="Q84" s="76">
        <v>100</v>
      </c>
      <c r="R84" s="76" t="s">
        <v>371</v>
      </c>
      <c r="S84" s="77">
        <v>14000000000</v>
      </c>
      <c r="T84" s="84"/>
    </row>
    <row r="85" spans="1:20" ht="114" x14ac:dyDescent="0.25">
      <c r="A85" s="84"/>
      <c r="B85" s="76">
        <v>76</v>
      </c>
      <c r="C85" s="76" t="s">
        <v>299</v>
      </c>
      <c r="D85" s="76" t="s">
        <v>326</v>
      </c>
      <c r="E85" s="76" t="s">
        <v>16</v>
      </c>
      <c r="F85" s="76" t="s">
        <v>588</v>
      </c>
      <c r="G85" s="76" t="s">
        <v>327</v>
      </c>
      <c r="H85" s="76" t="s">
        <v>309</v>
      </c>
      <c r="I85" s="76" t="s">
        <v>328</v>
      </c>
      <c r="J85" s="76" t="s">
        <v>329</v>
      </c>
      <c r="K85" s="76" t="s">
        <v>330</v>
      </c>
      <c r="L85" s="76" t="s">
        <v>537</v>
      </c>
      <c r="M85" s="76">
        <v>4</v>
      </c>
      <c r="N85" s="76" t="s">
        <v>66</v>
      </c>
      <c r="O85" s="76" t="s">
        <v>537</v>
      </c>
      <c r="P85" s="76" t="s">
        <v>537</v>
      </c>
      <c r="Q85" s="76" t="s">
        <v>537</v>
      </c>
      <c r="R85" s="76" t="s">
        <v>537</v>
      </c>
      <c r="S85" s="81" t="s">
        <v>537</v>
      </c>
      <c r="T85" s="84"/>
    </row>
    <row r="86" spans="1:20" ht="256.5" x14ac:dyDescent="0.25">
      <c r="A86" s="84"/>
      <c r="B86" s="76">
        <v>77</v>
      </c>
      <c r="C86" s="76" t="s">
        <v>299</v>
      </c>
      <c r="D86" s="76" t="s">
        <v>326</v>
      </c>
      <c r="E86" s="76" t="s">
        <v>16</v>
      </c>
      <c r="F86" s="76" t="s">
        <v>588</v>
      </c>
      <c r="G86" s="76" t="s">
        <v>327</v>
      </c>
      <c r="H86" s="76" t="s">
        <v>309</v>
      </c>
      <c r="I86" s="76" t="s">
        <v>500</v>
      </c>
      <c r="J86" s="76" t="s">
        <v>479</v>
      </c>
      <c r="K86" s="76" t="s">
        <v>480</v>
      </c>
      <c r="L86" s="76">
        <v>100</v>
      </c>
      <c r="M86" s="76" t="s">
        <v>537</v>
      </c>
      <c r="N86" s="76" t="s">
        <v>47</v>
      </c>
      <c r="O86" s="76" t="s">
        <v>537</v>
      </c>
      <c r="P86" s="76">
        <v>30</v>
      </c>
      <c r="Q86" s="76">
        <v>100</v>
      </c>
      <c r="R86" s="76" t="s">
        <v>537</v>
      </c>
      <c r="S86" s="81" t="s">
        <v>537</v>
      </c>
      <c r="T86" s="84"/>
    </row>
    <row r="87" spans="1:20" ht="156.75" x14ac:dyDescent="0.25">
      <c r="A87" s="84"/>
      <c r="B87" s="76">
        <v>78</v>
      </c>
      <c r="C87" s="76" t="s">
        <v>299</v>
      </c>
      <c r="D87" s="76" t="s">
        <v>307</v>
      </c>
      <c r="E87" s="76" t="s">
        <v>16</v>
      </c>
      <c r="F87" s="76" t="s">
        <v>588</v>
      </c>
      <c r="G87" s="76" t="s">
        <v>308</v>
      </c>
      <c r="H87" s="76" t="s">
        <v>309</v>
      </c>
      <c r="I87" s="76" t="s">
        <v>332</v>
      </c>
      <c r="J87" s="76" t="s">
        <v>333</v>
      </c>
      <c r="K87" s="76" t="s">
        <v>334</v>
      </c>
      <c r="L87" s="76" t="s">
        <v>537</v>
      </c>
      <c r="M87" s="76">
        <v>15</v>
      </c>
      <c r="N87" s="76" t="s">
        <v>66</v>
      </c>
      <c r="O87" s="76" t="s">
        <v>537</v>
      </c>
      <c r="P87" s="76" t="s">
        <v>537</v>
      </c>
      <c r="Q87" s="76" t="s">
        <v>537</v>
      </c>
      <c r="R87" s="76" t="s">
        <v>537</v>
      </c>
      <c r="S87" s="81" t="s">
        <v>537</v>
      </c>
      <c r="T87" s="84"/>
    </row>
    <row r="88" spans="1:20" ht="114" x14ac:dyDescent="0.25">
      <c r="A88" s="84"/>
      <c r="B88" s="76">
        <v>79</v>
      </c>
      <c r="C88" s="76" t="s">
        <v>299</v>
      </c>
      <c r="D88" s="76" t="s">
        <v>336</v>
      </c>
      <c r="E88" s="76" t="s">
        <v>16</v>
      </c>
      <c r="F88" s="76" t="s">
        <v>588</v>
      </c>
      <c r="G88" s="76" t="s">
        <v>337</v>
      </c>
      <c r="H88" s="76" t="s">
        <v>227</v>
      </c>
      <c r="I88" s="76" t="s">
        <v>338</v>
      </c>
      <c r="J88" s="76" t="s">
        <v>339</v>
      </c>
      <c r="K88" s="76" t="s">
        <v>340</v>
      </c>
      <c r="L88" s="76">
        <v>11</v>
      </c>
      <c r="M88" s="76">
        <v>12</v>
      </c>
      <c r="N88" s="76" t="s">
        <v>66</v>
      </c>
      <c r="O88" s="76" t="s">
        <v>537</v>
      </c>
      <c r="P88" s="76" t="s">
        <v>537</v>
      </c>
      <c r="Q88" s="76">
        <v>11</v>
      </c>
      <c r="R88" s="76" t="s">
        <v>537</v>
      </c>
      <c r="S88" s="81" t="s">
        <v>537</v>
      </c>
      <c r="T88" s="84"/>
    </row>
    <row r="89" spans="1:20" ht="256.5" x14ac:dyDescent="0.25">
      <c r="A89" s="84"/>
      <c r="B89" s="76">
        <v>80</v>
      </c>
      <c r="C89" s="76" t="s">
        <v>299</v>
      </c>
      <c r="D89" s="76" t="s">
        <v>336</v>
      </c>
      <c r="E89" s="76" t="s">
        <v>16</v>
      </c>
      <c r="F89" s="76" t="s">
        <v>588</v>
      </c>
      <c r="G89" s="76" t="s">
        <v>337</v>
      </c>
      <c r="H89" s="76" t="s">
        <v>227</v>
      </c>
      <c r="I89" s="76" t="s">
        <v>501</v>
      </c>
      <c r="J89" s="76" t="s">
        <v>481</v>
      </c>
      <c r="K89" s="76" t="s">
        <v>482</v>
      </c>
      <c r="L89" s="76">
        <v>100</v>
      </c>
      <c r="M89" s="76" t="s">
        <v>537</v>
      </c>
      <c r="N89" s="76" t="s">
        <v>47</v>
      </c>
      <c r="O89" s="76" t="s">
        <v>537</v>
      </c>
      <c r="P89" s="76">
        <v>30</v>
      </c>
      <c r="Q89" s="76">
        <v>100</v>
      </c>
      <c r="R89" s="76" t="s">
        <v>537</v>
      </c>
      <c r="S89" s="81" t="s">
        <v>537</v>
      </c>
      <c r="T89" s="84"/>
    </row>
    <row r="90" spans="1:20" ht="114" x14ac:dyDescent="0.25">
      <c r="A90" s="84"/>
      <c r="B90" s="76">
        <v>81</v>
      </c>
      <c r="C90" s="76" t="s">
        <v>299</v>
      </c>
      <c r="D90" s="76" t="s">
        <v>326</v>
      </c>
      <c r="E90" s="76" t="s">
        <v>16</v>
      </c>
      <c r="F90" s="76" t="s">
        <v>588</v>
      </c>
      <c r="G90" s="76" t="s">
        <v>342</v>
      </c>
      <c r="H90" s="76" t="s">
        <v>592</v>
      </c>
      <c r="I90" s="76" t="s">
        <v>343</v>
      </c>
      <c r="J90" s="76" t="s">
        <v>344</v>
      </c>
      <c r="K90" s="76" t="s">
        <v>345</v>
      </c>
      <c r="L90" s="76">
        <v>8000</v>
      </c>
      <c r="M90" s="76" t="s">
        <v>537</v>
      </c>
      <c r="N90" s="76" t="s">
        <v>66</v>
      </c>
      <c r="O90" s="76" t="s">
        <v>537</v>
      </c>
      <c r="P90" s="76" t="s">
        <v>537</v>
      </c>
      <c r="Q90" s="76">
        <v>50000</v>
      </c>
      <c r="R90" s="76" t="s">
        <v>537</v>
      </c>
      <c r="S90" s="81" t="s">
        <v>537</v>
      </c>
      <c r="T90" s="84"/>
    </row>
    <row r="91" spans="1:20" ht="156.75" x14ac:dyDescent="0.25">
      <c r="A91" s="84"/>
      <c r="B91" s="76">
        <v>82</v>
      </c>
      <c r="C91" s="76" t="s">
        <v>299</v>
      </c>
      <c r="D91" s="76" t="s">
        <v>314</v>
      </c>
      <c r="E91" s="76" t="s">
        <v>16</v>
      </c>
      <c r="F91" s="76" t="s">
        <v>588</v>
      </c>
      <c r="G91" s="76" t="s">
        <v>315</v>
      </c>
      <c r="H91" s="76" t="s">
        <v>186</v>
      </c>
      <c r="I91" s="76" t="s">
        <v>347</v>
      </c>
      <c r="J91" s="76" t="s">
        <v>348</v>
      </c>
      <c r="K91" s="76" t="s">
        <v>349</v>
      </c>
      <c r="L91" s="76" t="s">
        <v>537</v>
      </c>
      <c r="M91" s="76">
        <v>382</v>
      </c>
      <c r="N91" s="76" t="s">
        <v>66</v>
      </c>
      <c r="O91" s="76" t="s">
        <v>537</v>
      </c>
      <c r="P91" s="76" t="s">
        <v>537</v>
      </c>
      <c r="Q91" s="76" t="s">
        <v>537</v>
      </c>
      <c r="R91" s="76" t="s">
        <v>537</v>
      </c>
      <c r="S91" s="81" t="s">
        <v>537</v>
      </c>
      <c r="T91" s="84"/>
    </row>
    <row r="92" spans="1:20" s="84" customFormat="1" x14ac:dyDescent="0.25"/>
  </sheetData>
  <autoFilter ref="B9:S91" xr:uid="{31404310-1FAE-4AA8-8B05-E298E48E8D65}"/>
  <mergeCells count="25">
    <mergeCell ref="D8:D9"/>
    <mergeCell ref="R8:R9"/>
    <mergeCell ref="S8:S9"/>
    <mergeCell ref="E8:E9"/>
    <mergeCell ref="F8:F9"/>
    <mergeCell ref="G8:G9"/>
    <mergeCell ref="H8:H9"/>
    <mergeCell ref="I8:I9"/>
    <mergeCell ref="J8:J9"/>
    <mergeCell ref="M8:M9"/>
    <mergeCell ref="K8:K9"/>
    <mergeCell ref="L8:L9"/>
    <mergeCell ref="N8:N9"/>
    <mergeCell ref="O8:Q8"/>
    <mergeCell ref="B2:C4"/>
    <mergeCell ref="B5:C5"/>
    <mergeCell ref="B6:C6"/>
    <mergeCell ref="B7:C7"/>
    <mergeCell ref="B8:B9"/>
    <mergeCell ref="C8:C9"/>
    <mergeCell ref="D2:Q2"/>
    <mergeCell ref="R2:S2"/>
    <mergeCell ref="D3:Q3"/>
    <mergeCell ref="R3:S3"/>
    <mergeCell ref="D4:Q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4E63D-A6F9-4766-BD48-9B8A266A9966}">
  <dimension ref="A1:B40"/>
  <sheetViews>
    <sheetView topLeftCell="A10" workbookViewId="0">
      <selection activeCell="A32" sqref="A32"/>
    </sheetView>
  </sheetViews>
  <sheetFormatPr baseColWidth="10" defaultRowHeight="15" x14ac:dyDescent="0.25"/>
  <cols>
    <col min="1" max="1" width="110.42578125" bestFit="1" customWidth="1"/>
    <col min="2" max="2" width="13.42578125" bestFit="1" customWidth="1"/>
  </cols>
  <sheetData>
    <row r="1" spans="1:2" x14ac:dyDescent="0.25">
      <c r="A1" s="82" t="s">
        <v>539</v>
      </c>
      <c r="B1" t="s">
        <v>540</v>
      </c>
    </row>
    <row r="2" spans="1:2" x14ac:dyDescent="0.25">
      <c r="A2" s="18" t="s">
        <v>541</v>
      </c>
    </row>
    <row r="3" spans="1:2" x14ac:dyDescent="0.25">
      <c r="A3" s="18" t="s">
        <v>542</v>
      </c>
    </row>
    <row r="4" spans="1:2" x14ac:dyDescent="0.25">
      <c r="A4" s="18" t="s">
        <v>543</v>
      </c>
    </row>
    <row r="5" spans="1:2" x14ac:dyDescent="0.25">
      <c r="A5" s="18" t="s">
        <v>544</v>
      </c>
    </row>
    <row r="6" spans="1:2" x14ac:dyDescent="0.25">
      <c r="A6" s="18" t="s">
        <v>545</v>
      </c>
    </row>
    <row r="7" spans="1:2" x14ac:dyDescent="0.25">
      <c r="A7" s="18" t="s">
        <v>546</v>
      </c>
    </row>
    <row r="8" spans="1:2" x14ac:dyDescent="0.25">
      <c r="A8" s="18" t="s">
        <v>547</v>
      </c>
    </row>
    <row r="9" spans="1:2" x14ac:dyDescent="0.25">
      <c r="A9" s="18" t="s">
        <v>548</v>
      </c>
    </row>
    <row r="10" spans="1:2" x14ac:dyDescent="0.25">
      <c r="A10" s="18" t="s">
        <v>549</v>
      </c>
    </row>
    <row r="11" spans="1:2" x14ac:dyDescent="0.25">
      <c r="A11" s="18" t="s">
        <v>550</v>
      </c>
    </row>
    <row r="12" spans="1:2" x14ac:dyDescent="0.25">
      <c r="A12" s="18" t="s">
        <v>551</v>
      </c>
    </row>
    <row r="13" spans="1:2" x14ac:dyDescent="0.25">
      <c r="A13" s="18" t="s">
        <v>552</v>
      </c>
    </row>
    <row r="14" spans="1:2" x14ac:dyDescent="0.25">
      <c r="A14" s="18" t="s">
        <v>553</v>
      </c>
    </row>
    <row r="15" spans="1:2" x14ac:dyDescent="0.25">
      <c r="A15" s="18" t="s">
        <v>554</v>
      </c>
    </row>
    <row r="16" spans="1:2" x14ac:dyDescent="0.25">
      <c r="A16" s="83" t="s">
        <v>555</v>
      </c>
    </row>
    <row r="17" spans="1:2" x14ac:dyDescent="0.25">
      <c r="A17" s="18" t="s">
        <v>556</v>
      </c>
      <c r="B17" t="s">
        <v>557</v>
      </c>
    </row>
    <row r="18" spans="1:2" x14ac:dyDescent="0.25">
      <c r="A18" s="18" t="s">
        <v>558</v>
      </c>
    </row>
    <row r="19" spans="1:2" x14ac:dyDescent="0.25">
      <c r="A19" s="18" t="s">
        <v>559</v>
      </c>
    </row>
    <row r="20" spans="1:2" x14ac:dyDescent="0.25">
      <c r="A20" s="18" t="s">
        <v>560</v>
      </c>
    </row>
    <row r="21" spans="1:2" x14ac:dyDescent="0.25">
      <c r="A21" s="18" t="s">
        <v>561</v>
      </c>
    </row>
    <row r="22" spans="1:2" x14ac:dyDescent="0.25">
      <c r="A22" s="83" t="s">
        <v>562</v>
      </c>
    </row>
    <row r="23" spans="1:2" x14ac:dyDescent="0.25">
      <c r="A23" s="18" t="s">
        <v>563</v>
      </c>
    </row>
    <row r="24" spans="1:2" x14ac:dyDescent="0.25">
      <c r="A24" s="18" t="s">
        <v>564</v>
      </c>
    </row>
    <row r="25" spans="1:2" x14ac:dyDescent="0.25">
      <c r="A25" s="18" t="s">
        <v>565</v>
      </c>
    </row>
    <row r="26" spans="1:2" x14ac:dyDescent="0.25">
      <c r="A26" s="83" t="s">
        <v>566</v>
      </c>
    </row>
    <row r="27" spans="1:2" x14ac:dyDescent="0.25">
      <c r="A27" s="18" t="s">
        <v>567</v>
      </c>
    </row>
    <row r="28" spans="1:2" x14ac:dyDescent="0.25">
      <c r="A28" s="18" t="s">
        <v>568</v>
      </c>
      <c r="B28" t="s">
        <v>569</v>
      </c>
    </row>
    <row r="29" spans="1:2" x14ac:dyDescent="0.25">
      <c r="A29" s="18" t="s">
        <v>570</v>
      </c>
    </row>
    <row r="30" spans="1:2" x14ac:dyDescent="0.25">
      <c r="A30" s="18" t="s">
        <v>571</v>
      </c>
    </row>
    <row r="31" spans="1:2" x14ac:dyDescent="0.25">
      <c r="A31" s="18" t="s">
        <v>572</v>
      </c>
    </row>
    <row r="32" spans="1:2" x14ac:dyDescent="0.25">
      <c r="A32" s="18" t="s">
        <v>573</v>
      </c>
    </row>
    <row r="33" spans="1:2" x14ac:dyDescent="0.25">
      <c r="A33" s="83" t="s">
        <v>574</v>
      </c>
    </row>
    <row r="34" spans="1:2" x14ac:dyDescent="0.25">
      <c r="A34" s="18" t="s">
        <v>575</v>
      </c>
    </row>
    <row r="35" spans="1:2" x14ac:dyDescent="0.25">
      <c r="A35" s="18" t="s">
        <v>576</v>
      </c>
    </row>
    <row r="36" spans="1:2" x14ac:dyDescent="0.25">
      <c r="A36" s="83" t="s">
        <v>577</v>
      </c>
      <c r="B36" s="124" t="s">
        <v>578</v>
      </c>
    </row>
    <row r="37" spans="1:2" x14ac:dyDescent="0.25">
      <c r="A37" s="18" t="s">
        <v>579</v>
      </c>
      <c r="B37" s="124"/>
    </row>
    <row r="38" spans="1:2" x14ac:dyDescent="0.25">
      <c r="A38" s="18" t="s">
        <v>580</v>
      </c>
      <c r="B38" s="124"/>
    </row>
    <row r="39" spans="1:2" x14ac:dyDescent="0.25">
      <c r="A39" s="18" t="s">
        <v>581</v>
      </c>
      <c r="B39" s="124"/>
    </row>
    <row r="40" spans="1:2" x14ac:dyDescent="0.25">
      <c r="A40" s="18" t="s">
        <v>582</v>
      </c>
      <c r="B40" s="124"/>
    </row>
  </sheetData>
  <mergeCells count="1">
    <mergeCell ref="B36:B4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FDAB-4A42-4C97-8587-B7C0E0A10B6D}">
  <dimension ref="A1:R84"/>
  <sheetViews>
    <sheetView zoomScale="90" zoomScaleNormal="90" workbookViewId="0">
      <pane ySplit="2" topLeftCell="A81" activePane="bottomLeft" state="frozen"/>
      <selection pane="bottomLeft" activeCell="F1" sqref="F1:F2"/>
    </sheetView>
  </sheetViews>
  <sheetFormatPr baseColWidth="10" defaultRowHeight="15" x14ac:dyDescent="0.25"/>
  <cols>
    <col min="1" max="1" width="5.85546875" customWidth="1"/>
    <col min="2" max="2" width="37.140625" customWidth="1"/>
    <col min="3" max="3" width="17.42578125" customWidth="1"/>
    <col min="4" max="6" width="20.28515625" customWidth="1"/>
    <col min="7" max="7" width="18.140625" customWidth="1"/>
    <col min="8" max="8" width="39.42578125" customWidth="1"/>
    <col min="9" max="9" width="33.28515625" customWidth="1"/>
    <col min="10" max="10" width="51.5703125" customWidth="1"/>
    <col min="11" max="11" width="10.140625" customWidth="1"/>
    <col min="12" max="12" width="15.140625" customWidth="1"/>
    <col min="13" max="13" width="13.85546875" customWidth="1"/>
    <col min="14" max="16" width="11.42578125" customWidth="1"/>
    <col min="17" max="18" width="24.85546875" customWidth="1"/>
  </cols>
  <sheetData>
    <row r="1" spans="1:18" ht="18.75" x14ac:dyDescent="0.25">
      <c r="A1" s="88" t="s">
        <v>353</v>
      </c>
      <c r="B1" s="88" t="s">
        <v>23</v>
      </c>
      <c r="C1" s="90" t="s">
        <v>24</v>
      </c>
      <c r="D1" s="90" t="s">
        <v>25</v>
      </c>
      <c r="E1" s="90" t="s">
        <v>26</v>
      </c>
      <c r="F1" s="90" t="s">
        <v>27</v>
      </c>
      <c r="G1" s="90" t="s">
        <v>28</v>
      </c>
      <c r="H1" s="90" t="s">
        <v>29</v>
      </c>
      <c r="I1" s="90" t="s">
        <v>30</v>
      </c>
      <c r="J1" s="90" t="s">
        <v>31</v>
      </c>
      <c r="K1" s="90" t="s">
        <v>449</v>
      </c>
      <c r="L1" s="125" t="s">
        <v>450</v>
      </c>
      <c r="M1" s="90" t="s">
        <v>33</v>
      </c>
      <c r="N1" s="96" t="s">
        <v>504</v>
      </c>
      <c r="O1" s="97"/>
      <c r="P1" s="88"/>
      <c r="Q1" s="90" t="s">
        <v>355</v>
      </c>
      <c r="R1" s="90" t="s">
        <v>356</v>
      </c>
    </row>
    <row r="2" spans="1:18" x14ac:dyDescent="0.25">
      <c r="A2" s="89"/>
      <c r="B2" s="89"/>
      <c r="C2" s="91"/>
      <c r="D2" s="91"/>
      <c r="E2" s="91"/>
      <c r="F2" s="91"/>
      <c r="G2" s="91"/>
      <c r="H2" s="91"/>
      <c r="I2" s="91"/>
      <c r="J2" s="91"/>
      <c r="K2" s="91"/>
      <c r="L2" s="125"/>
      <c r="M2" s="91"/>
      <c r="N2" s="65" t="s">
        <v>361</v>
      </c>
      <c r="O2" s="65" t="s">
        <v>362</v>
      </c>
      <c r="P2" s="65" t="s">
        <v>363</v>
      </c>
      <c r="Q2" s="91"/>
      <c r="R2" s="91"/>
    </row>
    <row r="3" spans="1:18" ht="120" x14ac:dyDescent="0.25">
      <c r="A3" s="10">
        <v>1</v>
      </c>
      <c r="B3" s="4" t="s">
        <v>39</v>
      </c>
      <c r="C3" s="4" t="s">
        <v>40</v>
      </c>
      <c r="D3" s="2" t="s">
        <v>1</v>
      </c>
      <c r="E3" s="2" t="s">
        <v>41</v>
      </c>
      <c r="F3" s="2" t="s">
        <v>42</v>
      </c>
      <c r="G3" s="2" t="s">
        <v>43</v>
      </c>
      <c r="H3" s="2" t="s">
        <v>44</v>
      </c>
      <c r="I3" s="2" t="s">
        <v>45</v>
      </c>
      <c r="J3" s="2" t="s">
        <v>46</v>
      </c>
      <c r="K3" s="2">
        <v>80</v>
      </c>
      <c r="L3" s="2"/>
      <c r="M3" s="2" t="s">
        <v>47</v>
      </c>
      <c r="N3" s="2">
        <v>80</v>
      </c>
      <c r="O3" s="2">
        <v>80</v>
      </c>
      <c r="P3" s="2">
        <v>80</v>
      </c>
      <c r="Q3" s="2"/>
      <c r="R3" s="2"/>
    </row>
    <row r="4" spans="1:18" ht="120" x14ac:dyDescent="0.25">
      <c r="A4" s="10">
        <v>2</v>
      </c>
      <c r="B4" s="2" t="s">
        <v>39</v>
      </c>
      <c r="C4" s="4" t="s">
        <v>40</v>
      </c>
      <c r="D4" s="2" t="s">
        <v>49</v>
      </c>
      <c r="E4" s="2" t="s">
        <v>50</v>
      </c>
      <c r="F4" s="2" t="s">
        <v>42</v>
      </c>
      <c r="G4" s="2" t="s">
        <v>43</v>
      </c>
      <c r="H4" s="2" t="s">
        <v>51</v>
      </c>
      <c r="I4" s="2" t="s">
        <v>52</v>
      </c>
      <c r="J4" s="2" t="s">
        <v>53</v>
      </c>
      <c r="K4" s="2">
        <v>100</v>
      </c>
      <c r="L4" s="2"/>
      <c r="M4" s="2" t="s">
        <v>47</v>
      </c>
      <c r="N4" s="2">
        <v>0</v>
      </c>
      <c r="O4" s="2">
        <v>0</v>
      </c>
      <c r="P4" s="2">
        <v>100</v>
      </c>
      <c r="Q4" s="2"/>
      <c r="R4" s="2"/>
    </row>
    <row r="5" spans="1:18" ht="120" x14ac:dyDescent="0.25">
      <c r="A5" s="10">
        <v>3</v>
      </c>
      <c r="B5" s="2" t="s">
        <v>39</v>
      </c>
      <c r="C5" s="4" t="s">
        <v>40</v>
      </c>
      <c r="D5" s="2" t="s">
        <v>49</v>
      </c>
      <c r="E5" s="2" t="s">
        <v>50</v>
      </c>
      <c r="F5" s="2" t="s">
        <v>42</v>
      </c>
      <c r="G5" s="2" t="s">
        <v>43</v>
      </c>
      <c r="H5" s="2" t="s">
        <v>54</v>
      </c>
      <c r="I5" s="2" t="s">
        <v>55</v>
      </c>
      <c r="J5" s="2" t="s">
        <v>505</v>
      </c>
      <c r="K5" s="2">
        <v>80</v>
      </c>
      <c r="L5" s="2"/>
      <c r="M5" s="2" t="s">
        <v>47</v>
      </c>
      <c r="N5" s="2">
        <v>0</v>
      </c>
      <c r="O5" s="2">
        <v>0</v>
      </c>
      <c r="P5" s="2">
        <v>80</v>
      </c>
      <c r="Q5" s="2"/>
      <c r="R5" s="2"/>
    </row>
    <row r="6" spans="1:18" ht="120" x14ac:dyDescent="0.25">
      <c r="A6" s="10">
        <v>4</v>
      </c>
      <c r="B6" s="2" t="s">
        <v>39</v>
      </c>
      <c r="C6" s="4" t="s">
        <v>40</v>
      </c>
      <c r="D6" s="2" t="s">
        <v>2</v>
      </c>
      <c r="E6" s="2" t="s">
        <v>57</v>
      </c>
      <c r="F6" s="2" t="s">
        <v>42</v>
      </c>
      <c r="G6" s="2" t="s">
        <v>58</v>
      </c>
      <c r="H6" s="2" t="s">
        <v>59</v>
      </c>
      <c r="I6" s="2" t="s">
        <v>60</v>
      </c>
      <c r="J6" s="2" t="s">
        <v>61</v>
      </c>
      <c r="K6" s="2">
        <v>100</v>
      </c>
      <c r="L6" s="2"/>
      <c r="M6" s="2" t="s">
        <v>47</v>
      </c>
      <c r="N6" s="2">
        <v>0</v>
      </c>
      <c r="O6" s="2">
        <v>0</v>
      </c>
      <c r="P6" s="2">
        <v>100</v>
      </c>
      <c r="Q6" s="2"/>
      <c r="R6" s="2"/>
    </row>
    <row r="7" spans="1:18" ht="120" x14ac:dyDescent="0.25">
      <c r="A7" s="10">
        <v>5</v>
      </c>
      <c r="B7" s="2" t="s">
        <v>39</v>
      </c>
      <c r="C7" s="4" t="s">
        <v>40</v>
      </c>
      <c r="D7" s="2" t="s">
        <v>2</v>
      </c>
      <c r="E7" s="2" t="s">
        <v>57</v>
      </c>
      <c r="F7" s="2" t="s">
        <v>42</v>
      </c>
      <c r="G7" s="2" t="s">
        <v>58</v>
      </c>
      <c r="H7" s="2" t="s">
        <v>63</v>
      </c>
      <c r="I7" s="2" t="s">
        <v>64</v>
      </c>
      <c r="J7" s="2" t="s">
        <v>65</v>
      </c>
      <c r="K7" s="2">
        <v>3</v>
      </c>
      <c r="L7" s="2"/>
      <c r="M7" s="2" t="s">
        <v>66</v>
      </c>
      <c r="N7" s="2">
        <v>1</v>
      </c>
      <c r="O7" s="2">
        <v>2</v>
      </c>
      <c r="P7" s="2">
        <v>3</v>
      </c>
      <c r="Q7" s="2"/>
      <c r="R7" s="2"/>
    </row>
    <row r="8" spans="1:18" ht="120" x14ac:dyDescent="0.25">
      <c r="A8" s="10">
        <v>6</v>
      </c>
      <c r="B8" s="2" t="s">
        <v>39</v>
      </c>
      <c r="C8" s="4" t="s">
        <v>40</v>
      </c>
      <c r="D8" s="2" t="s">
        <v>68</v>
      </c>
      <c r="E8" s="2"/>
      <c r="F8" s="2" t="s">
        <v>42</v>
      </c>
      <c r="G8" s="2" t="s">
        <v>43</v>
      </c>
      <c r="H8" s="2" t="s">
        <v>69</v>
      </c>
      <c r="I8" s="2" t="s">
        <v>70</v>
      </c>
      <c r="J8" s="2" t="s">
        <v>71</v>
      </c>
      <c r="K8" s="2">
        <v>100</v>
      </c>
      <c r="L8" s="2"/>
      <c r="M8" s="2" t="s">
        <v>47</v>
      </c>
      <c r="N8" s="2">
        <v>0</v>
      </c>
      <c r="O8" s="2">
        <v>0</v>
      </c>
      <c r="P8" s="2">
        <v>100</v>
      </c>
      <c r="Q8" s="2"/>
      <c r="R8" s="2"/>
    </row>
    <row r="9" spans="1:18" ht="120" x14ac:dyDescent="0.25">
      <c r="A9" s="10">
        <v>7</v>
      </c>
      <c r="B9" s="2" t="s">
        <v>39</v>
      </c>
      <c r="C9" s="4" t="s">
        <v>40</v>
      </c>
      <c r="D9" s="2" t="s">
        <v>3</v>
      </c>
      <c r="E9" s="2" t="s">
        <v>72</v>
      </c>
      <c r="F9" s="2" t="s">
        <v>42</v>
      </c>
      <c r="G9" s="2" t="s">
        <v>43</v>
      </c>
      <c r="H9" s="2" t="s">
        <v>82</v>
      </c>
      <c r="I9" s="2" t="s">
        <v>74</v>
      </c>
      <c r="J9" s="2" t="s">
        <v>75</v>
      </c>
      <c r="K9" s="2">
        <v>100</v>
      </c>
      <c r="L9" s="2"/>
      <c r="M9" s="2" t="s">
        <v>47</v>
      </c>
      <c r="N9" s="2">
        <v>0</v>
      </c>
      <c r="O9" s="2">
        <v>0</v>
      </c>
      <c r="P9" s="2">
        <v>100</v>
      </c>
      <c r="Q9" s="2"/>
      <c r="R9" s="2"/>
    </row>
    <row r="10" spans="1:18" ht="120" x14ac:dyDescent="0.25">
      <c r="A10" s="10">
        <v>8</v>
      </c>
      <c r="B10" s="2" t="s">
        <v>39</v>
      </c>
      <c r="C10" s="4" t="s">
        <v>40</v>
      </c>
      <c r="D10" s="2" t="s">
        <v>4</v>
      </c>
      <c r="E10" s="2" t="s">
        <v>77</v>
      </c>
      <c r="F10" s="2" t="s">
        <v>42</v>
      </c>
      <c r="G10" s="2" t="s">
        <v>43</v>
      </c>
      <c r="H10" s="2" t="s">
        <v>78</v>
      </c>
      <c r="I10" s="2" t="s">
        <v>79</v>
      </c>
      <c r="J10" s="2" t="s">
        <v>80</v>
      </c>
      <c r="K10" s="2">
        <v>100</v>
      </c>
      <c r="L10" s="2"/>
      <c r="M10" s="2" t="s">
        <v>47</v>
      </c>
      <c r="N10" s="2">
        <v>100</v>
      </c>
      <c r="O10" s="2">
        <v>100</v>
      </c>
      <c r="P10" s="2">
        <v>100</v>
      </c>
      <c r="Q10" s="2"/>
      <c r="R10" s="2"/>
    </row>
    <row r="11" spans="1:18" ht="120" x14ac:dyDescent="0.25">
      <c r="A11" s="10">
        <v>9</v>
      </c>
      <c r="B11" s="2" t="s">
        <v>39</v>
      </c>
      <c r="C11" s="4" t="s">
        <v>40</v>
      </c>
      <c r="D11" s="2" t="s">
        <v>4</v>
      </c>
      <c r="E11" s="2" t="s">
        <v>77</v>
      </c>
      <c r="F11" s="2" t="s">
        <v>42</v>
      </c>
      <c r="G11" s="2" t="s">
        <v>43</v>
      </c>
      <c r="H11" s="2" t="s">
        <v>82</v>
      </c>
      <c r="I11" s="2" t="s">
        <v>83</v>
      </c>
      <c r="J11" s="2" t="s">
        <v>84</v>
      </c>
      <c r="K11" s="2">
        <v>95</v>
      </c>
      <c r="L11" s="2"/>
      <c r="M11" s="2" t="s">
        <v>47</v>
      </c>
      <c r="N11" s="2">
        <v>95</v>
      </c>
      <c r="O11" s="2">
        <v>95</v>
      </c>
      <c r="P11" s="2">
        <v>95</v>
      </c>
      <c r="Q11" s="2"/>
      <c r="R11" s="2"/>
    </row>
    <row r="12" spans="1:18" ht="120" x14ac:dyDescent="0.25">
      <c r="A12" s="10">
        <v>10</v>
      </c>
      <c r="B12" s="2" t="s">
        <v>39</v>
      </c>
      <c r="C12" s="4" t="s">
        <v>40</v>
      </c>
      <c r="D12" s="2" t="s">
        <v>5</v>
      </c>
      <c r="E12" s="2" t="s">
        <v>86</v>
      </c>
      <c r="F12" s="2" t="s">
        <v>42</v>
      </c>
      <c r="G12" s="2" t="s">
        <v>43</v>
      </c>
      <c r="H12" s="2" t="s">
        <v>87</v>
      </c>
      <c r="I12" s="2" t="s">
        <v>88</v>
      </c>
      <c r="J12" s="2" t="s">
        <v>89</v>
      </c>
      <c r="K12" s="2">
        <v>100</v>
      </c>
      <c r="L12" s="2"/>
      <c r="M12" s="2" t="s">
        <v>47</v>
      </c>
      <c r="N12" s="2">
        <v>100</v>
      </c>
      <c r="O12" s="2">
        <v>100</v>
      </c>
      <c r="P12" s="2">
        <v>100</v>
      </c>
      <c r="Q12" s="2"/>
      <c r="R12" s="2"/>
    </row>
    <row r="13" spans="1:18" ht="135" x14ac:dyDescent="0.25">
      <c r="A13" s="10">
        <v>11</v>
      </c>
      <c r="B13" s="2" t="s">
        <v>39</v>
      </c>
      <c r="C13" s="4" t="s">
        <v>40</v>
      </c>
      <c r="D13" s="2" t="s">
        <v>6</v>
      </c>
      <c r="E13" s="2" t="s">
        <v>91</v>
      </c>
      <c r="F13" s="2" t="s">
        <v>42</v>
      </c>
      <c r="G13" s="2" t="s">
        <v>43</v>
      </c>
      <c r="H13" s="2" t="s">
        <v>92</v>
      </c>
      <c r="I13" s="2" t="s">
        <v>93</v>
      </c>
      <c r="J13" s="2" t="s">
        <v>94</v>
      </c>
      <c r="K13" s="2">
        <v>44</v>
      </c>
      <c r="L13" s="2"/>
      <c r="M13" s="2" t="s">
        <v>66</v>
      </c>
      <c r="N13" s="2">
        <v>0</v>
      </c>
      <c r="O13" s="2">
        <v>40</v>
      </c>
      <c r="P13" s="2">
        <v>44</v>
      </c>
      <c r="Q13" s="2"/>
      <c r="R13" s="2"/>
    </row>
    <row r="14" spans="1:18" ht="240" x14ac:dyDescent="0.25">
      <c r="A14" s="10">
        <v>12</v>
      </c>
      <c r="B14" s="2" t="s">
        <v>39</v>
      </c>
      <c r="C14" s="4" t="s">
        <v>40</v>
      </c>
      <c r="D14" s="2" t="s">
        <v>6</v>
      </c>
      <c r="E14" s="2" t="s">
        <v>91</v>
      </c>
      <c r="F14" s="2" t="s">
        <v>42</v>
      </c>
      <c r="G14" s="2" t="s">
        <v>58</v>
      </c>
      <c r="H14" s="2" t="s">
        <v>96</v>
      </c>
      <c r="I14" s="2" t="s">
        <v>97</v>
      </c>
      <c r="J14" s="2" t="s">
        <v>98</v>
      </c>
      <c r="K14" s="2">
        <v>60</v>
      </c>
      <c r="L14" s="2"/>
      <c r="M14" s="2" t="s">
        <v>66</v>
      </c>
      <c r="N14" s="2">
        <v>16</v>
      </c>
      <c r="O14" s="2">
        <v>42</v>
      </c>
      <c r="P14" s="2">
        <v>60</v>
      </c>
      <c r="Q14" s="2"/>
      <c r="R14" s="2"/>
    </row>
    <row r="15" spans="1:18" ht="150" x14ac:dyDescent="0.25">
      <c r="A15" s="10">
        <v>13</v>
      </c>
      <c r="B15" s="2" t="s">
        <v>39</v>
      </c>
      <c r="C15" s="4" t="s">
        <v>40</v>
      </c>
      <c r="D15" s="2" t="s">
        <v>6</v>
      </c>
      <c r="E15" s="2" t="s">
        <v>91</v>
      </c>
      <c r="F15" s="2" t="s">
        <v>42</v>
      </c>
      <c r="G15" s="2" t="s">
        <v>58</v>
      </c>
      <c r="H15" s="2" t="s">
        <v>100</v>
      </c>
      <c r="I15" s="2" t="s">
        <v>101</v>
      </c>
      <c r="J15" s="2" t="s">
        <v>102</v>
      </c>
      <c r="K15" s="2">
        <v>100</v>
      </c>
      <c r="L15" s="2"/>
      <c r="M15" s="2" t="s">
        <v>47</v>
      </c>
      <c r="N15" s="2">
        <v>0</v>
      </c>
      <c r="O15" s="2">
        <v>67</v>
      </c>
      <c r="P15" s="2">
        <v>100</v>
      </c>
      <c r="Q15" s="2"/>
      <c r="R15" s="2"/>
    </row>
    <row r="16" spans="1:18" ht="120" x14ac:dyDescent="0.25">
      <c r="A16" s="10">
        <v>14</v>
      </c>
      <c r="B16" s="2" t="s">
        <v>39</v>
      </c>
      <c r="C16" s="2" t="s">
        <v>40</v>
      </c>
      <c r="D16" s="2" t="s">
        <v>7</v>
      </c>
      <c r="E16" s="2" t="s">
        <v>104</v>
      </c>
      <c r="F16" s="2" t="s">
        <v>42</v>
      </c>
      <c r="G16" s="2" t="s">
        <v>43</v>
      </c>
      <c r="H16" s="2" t="s">
        <v>105</v>
      </c>
      <c r="I16" s="2" t="s">
        <v>106</v>
      </c>
      <c r="J16" s="2" t="s">
        <v>106</v>
      </c>
      <c r="K16" s="2">
        <v>100</v>
      </c>
      <c r="L16" s="2"/>
      <c r="M16" s="2" t="s">
        <v>47</v>
      </c>
      <c r="N16" s="2">
        <v>0</v>
      </c>
      <c r="O16" s="2">
        <v>0</v>
      </c>
      <c r="P16" s="2">
        <v>100</v>
      </c>
      <c r="Q16" s="2"/>
      <c r="R16" s="2"/>
    </row>
    <row r="17" spans="1:18" ht="120" x14ac:dyDescent="0.25">
      <c r="A17" s="10">
        <v>15</v>
      </c>
      <c r="B17" s="2" t="s">
        <v>39</v>
      </c>
      <c r="C17" s="2" t="s">
        <v>40</v>
      </c>
      <c r="D17" s="2" t="s">
        <v>7</v>
      </c>
      <c r="E17" s="2" t="s">
        <v>104</v>
      </c>
      <c r="F17" s="2" t="s">
        <v>42</v>
      </c>
      <c r="G17" s="2" t="s">
        <v>43</v>
      </c>
      <c r="H17" s="2" t="s">
        <v>108</v>
      </c>
      <c r="I17" s="2" t="s">
        <v>109</v>
      </c>
      <c r="J17" s="2" t="s">
        <v>109</v>
      </c>
      <c r="K17" s="2">
        <v>1</v>
      </c>
      <c r="L17" s="2"/>
      <c r="M17" s="2" t="s">
        <v>66</v>
      </c>
      <c r="N17" s="2">
        <v>0</v>
      </c>
      <c r="O17" s="2">
        <v>0</v>
      </c>
      <c r="P17" s="2">
        <v>1</v>
      </c>
      <c r="Q17" s="2"/>
      <c r="R17" s="2"/>
    </row>
    <row r="18" spans="1:18" ht="120" x14ac:dyDescent="0.25">
      <c r="A18" s="10">
        <v>16</v>
      </c>
      <c r="B18" s="2" t="s">
        <v>39</v>
      </c>
      <c r="C18" s="2" t="s">
        <v>40</v>
      </c>
      <c r="D18" s="2" t="s">
        <v>7</v>
      </c>
      <c r="E18" s="2" t="s">
        <v>104</v>
      </c>
      <c r="F18" s="2" t="s">
        <v>42</v>
      </c>
      <c r="G18" s="2" t="s">
        <v>43</v>
      </c>
      <c r="H18" s="2" t="s">
        <v>110</v>
      </c>
      <c r="I18" s="2" t="s">
        <v>111</v>
      </c>
      <c r="J18" s="2" t="s">
        <v>111</v>
      </c>
      <c r="K18" s="2">
        <v>11</v>
      </c>
      <c r="L18" s="2"/>
      <c r="M18" s="2" t="s">
        <v>66</v>
      </c>
      <c r="N18" s="2">
        <v>0</v>
      </c>
      <c r="O18" s="2">
        <v>4</v>
      </c>
      <c r="P18" s="2">
        <v>11</v>
      </c>
      <c r="Q18" s="2"/>
      <c r="R18" s="2"/>
    </row>
    <row r="19" spans="1:18" ht="120" x14ac:dyDescent="0.25">
      <c r="A19" s="10">
        <v>17</v>
      </c>
      <c r="B19" s="2" t="s">
        <v>39</v>
      </c>
      <c r="C19" s="2" t="s">
        <v>40</v>
      </c>
      <c r="D19" s="2" t="s">
        <v>7</v>
      </c>
      <c r="E19" s="2" t="s">
        <v>104</v>
      </c>
      <c r="F19" s="2" t="s">
        <v>42</v>
      </c>
      <c r="G19" s="2" t="s">
        <v>43</v>
      </c>
      <c r="H19" s="2" t="s">
        <v>113</v>
      </c>
      <c r="I19" s="2" t="s">
        <v>114</v>
      </c>
      <c r="J19" s="2" t="s">
        <v>115</v>
      </c>
      <c r="K19" s="2">
        <v>100</v>
      </c>
      <c r="L19" s="2"/>
      <c r="M19" s="2" t="s">
        <v>47</v>
      </c>
      <c r="N19" s="2">
        <v>0</v>
      </c>
      <c r="O19" s="2">
        <v>0</v>
      </c>
      <c r="P19" s="2">
        <v>100</v>
      </c>
      <c r="Q19" s="2"/>
      <c r="R19" s="2"/>
    </row>
    <row r="20" spans="1:18" ht="120" x14ac:dyDescent="0.25">
      <c r="A20" s="10">
        <v>18</v>
      </c>
      <c r="B20" s="2" t="s">
        <v>39</v>
      </c>
      <c r="C20" s="2" t="s">
        <v>40</v>
      </c>
      <c r="D20" s="2" t="s">
        <v>8</v>
      </c>
      <c r="E20" s="2" t="s">
        <v>116</v>
      </c>
      <c r="F20" s="2" t="s">
        <v>42</v>
      </c>
      <c r="G20" s="2" t="s">
        <v>43</v>
      </c>
      <c r="H20" s="2" t="s">
        <v>117</v>
      </c>
      <c r="I20" s="2" t="s">
        <v>118</v>
      </c>
      <c r="J20" s="2" t="s">
        <v>119</v>
      </c>
      <c r="K20" s="2">
        <v>100</v>
      </c>
      <c r="L20" s="2"/>
      <c r="M20" s="2" t="s">
        <v>47</v>
      </c>
      <c r="N20" s="2">
        <v>100</v>
      </c>
      <c r="O20" s="2">
        <v>100</v>
      </c>
      <c r="P20" s="2">
        <v>100</v>
      </c>
      <c r="Q20" s="2"/>
      <c r="R20" s="2"/>
    </row>
    <row r="21" spans="1:18" ht="120" x14ac:dyDescent="0.25">
      <c r="A21" s="10">
        <v>19</v>
      </c>
      <c r="B21" s="2" t="s">
        <v>39</v>
      </c>
      <c r="C21" s="2" t="s">
        <v>40</v>
      </c>
      <c r="D21" s="2" t="s">
        <v>8</v>
      </c>
      <c r="E21" s="2" t="s">
        <v>116</v>
      </c>
      <c r="F21" s="2" t="s">
        <v>42</v>
      </c>
      <c r="G21" s="2" t="s">
        <v>43</v>
      </c>
      <c r="H21" s="2" t="s">
        <v>121</v>
      </c>
      <c r="I21" s="2" t="s">
        <v>122</v>
      </c>
      <c r="J21" s="2" t="s">
        <v>123</v>
      </c>
      <c r="K21" s="2">
        <v>80</v>
      </c>
      <c r="L21" s="2"/>
      <c r="M21" s="2" t="s">
        <v>47</v>
      </c>
      <c r="N21" s="2">
        <v>80</v>
      </c>
      <c r="O21" s="2">
        <v>80</v>
      </c>
      <c r="P21" s="2">
        <v>80</v>
      </c>
      <c r="Q21" s="2"/>
      <c r="R21" s="2"/>
    </row>
    <row r="22" spans="1:18" ht="120" x14ac:dyDescent="0.25">
      <c r="A22" s="10">
        <v>20</v>
      </c>
      <c r="B22" s="2" t="s">
        <v>39</v>
      </c>
      <c r="C22" s="2" t="s">
        <v>40</v>
      </c>
      <c r="D22" s="2" t="s">
        <v>9</v>
      </c>
      <c r="E22" s="2">
        <v>0</v>
      </c>
      <c r="F22" s="2" t="s">
        <v>42</v>
      </c>
      <c r="G22" s="2" t="s">
        <v>43</v>
      </c>
      <c r="H22" s="2" t="s">
        <v>125</v>
      </c>
      <c r="I22" s="2" t="s">
        <v>126</v>
      </c>
      <c r="J22" s="2" t="s">
        <v>127</v>
      </c>
      <c r="K22" s="2">
        <v>100</v>
      </c>
      <c r="L22" s="2"/>
      <c r="M22" s="2" t="s">
        <v>47</v>
      </c>
      <c r="N22" s="2">
        <v>100</v>
      </c>
      <c r="O22" s="2">
        <v>100</v>
      </c>
      <c r="P22" s="2">
        <v>100</v>
      </c>
      <c r="Q22" s="2"/>
      <c r="R22" s="2"/>
    </row>
    <row r="23" spans="1:18" ht="120" x14ac:dyDescent="0.25">
      <c r="A23" s="10">
        <v>21</v>
      </c>
      <c r="B23" s="2" t="s">
        <v>39</v>
      </c>
      <c r="C23" s="4" t="s">
        <v>40</v>
      </c>
      <c r="D23" s="2" t="s">
        <v>10</v>
      </c>
      <c r="E23" s="2" t="s">
        <v>129</v>
      </c>
      <c r="F23" s="2" t="s">
        <v>42</v>
      </c>
      <c r="G23" s="2" t="s">
        <v>43</v>
      </c>
      <c r="H23" s="2" t="s">
        <v>130</v>
      </c>
      <c r="I23" s="2" t="s">
        <v>131</v>
      </c>
      <c r="J23" s="2" t="s">
        <v>132</v>
      </c>
      <c r="K23" s="2">
        <v>100</v>
      </c>
      <c r="L23" s="2"/>
      <c r="M23" s="2" t="s">
        <v>47</v>
      </c>
      <c r="N23" s="2">
        <v>0</v>
      </c>
      <c r="O23" s="2">
        <v>20</v>
      </c>
      <c r="P23" s="2">
        <v>100</v>
      </c>
      <c r="Q23" s="2"/>
      <c r="R23" s="2"/>
    </row>
    <row r="24" spans="1:18" ht="120" x14ac:dyDescent="0.25">
      <c r="A24" s="10">
        <v>22</v>
      </c>
      <c r="B24" s="2" t="s">
        <v>39</v>
      </c>
      <c r="C24" s="2" t="s">
        <v>40</v>
      </c>
      <c r="D24" s="2" t="s">
        <v>10</v>
      </c>
      <c r="E24" s="2" t="s">
        <v>133</v>
      </c>
      <c r="F24" s="2" t="s">
        <v>42</v>
      </c>
      <c r="G24" s="2" t="s">
        <v>43</v>
      </c>
      <c r="H24" s="2" t="s">
        <v>134</v>
      </c>
      <c r="I24" s="2" t="s">
        <v>135</v>
      </c>
      <c r="J24" s="2" t="s">
        <v>135</v>
      </c>
      <c r="K24" s="2">
        <v>12</v>
      </c>
      <c r="L24" s="2"/>
      <c r="M24" s="2" t="s">
        <v>66</v>
      </c>
      <c r="N24" s="2">
        <v>6</v>
      </c>
      <c r="O24" s="2">
        <v>9</v>
      </c>
      <c r="P24" s="2">
        <v>12</v>
      </c>
      <c r="Q24" s="2"/>
      <c r="R24" s="2"/>
    </row>
    <row r="25" spans="1:18" ht="120" x14ac:dyDescent="0.25">
      <c r="A25" s="10">
        <v>23</v>
      </c>
      <c r="B25" s="2" t="s">
        <v>39</v>
      </c>
      <c r="C25" s="2" t="s">
        <v>40</v>
      </c>
      <c r="D25" s="2" t="s">
        <v>11</v>
      </c>
      <c r="E25" s="2" t="s">
        <v>136</v>
      </c>
      <c r="F25" s="2" t="s">
        <v>42</v>
      </c>
      <c r="G25" s="2" t="s">
        <v>43</v>
      </c>
      <c r="H25" s="2" t="s">
        <v>137</v>
      </c>
      <c r="I25" s="2" t="s">
        <v>138</v>
      </c>
      <c r="J25" s="2" t="s">
        <v>139</v>
      </c>
      <c r="K25" s="2">
        <v>90</v>
      </c>
      <c r="L25" s="2"/>
      <c r="M25" s="2" t="s">
        <v>47</v>
      </c>
      <c r="N25" s="2">
        <v>90</v>
      </c>
      <c r="O25" s="2">
        <v>90</v>
      </c>
      <c r="P25" s="2">
        <v>90</v>
      </c>
      <c r="Q25" s="2"/>
      <c r="R25" s="2"/>
    </row>
    <row r="26" spans="1:18" ht="120" x14ac:dyDescent="0.25">
      <c r="A26" s="10">
        <v>24</v>
      </c>
      <c r="B26" s="2" t="s">
        <v>39</v>
      </c>
      <c r="C26" s="2" t="s">
        <v>40</v>
      </c>
      <c r="D26" s="2" t="s">
        <v>11</v>
      </c>
      <c r="E26" s="2" t="s">
        <v>136</v>
      </c>
      <c r="F26" s="2" t="s">
        <v>42</v>
      </c>
      <c r="G26" s="2" t="s">
        <v>43</v>
      </c>
      <c r="H26" s="2" t="s">
        <v>140</v>
      </c>
      <c r="I26" s="2" t="s">
        <v>141</v>
      </c>
      <c r="J26" s="2" t="s">
        <v>142</v>
      </c>
      <c r="K26" s="2">
        <v>100</v>
      </c>
      <c r="L26" s="2"/>
      <c r="M26" s="2" t="s">
        <v>47</v>
      </c>
      <c r="N26" s="2">
        <v>100</v>
      </c>
      <c r="O26" s="2">
        <v>100</v>
      </c>
      <c r="P26" s="2">
        <v>100</v>
      </c>
      <c r="Q26" s="2"/>
      <c r="R26" s="2"/>
    </row>
    <row r="27" spans="1:18" ht="120" x14ac:dyDescent="0.25">
      <c r="A27" s="10">
        <v>25</v>
      </c>
      <c r="B27" s="2" t="s">
        <v>39</v>
      </c>
      <c r="C27" s="2" t="s">
        <v>40</v>
      </c>
      <c r="D27" s="2" t="s">
        <v>144</v>
      </c>
      <c r="E27" s="2" t="s">
        <v>145</v>
      </c>
      <c r="F27" s="2" t="s">
        <v>42</v>
      </c>
      <c r="G27" s="2" t="s">
        <v>43</v>
      </c>
      <c r="H27" s="2" t="s">
        <v>146</v>
      </c>
      <c r="I27" s="2" t="s">
        <v>147</v>
      </c>
      <c r="J27" s="2" t="s">
        <v>148</v>
      </c>
      <c r="K27" s="2">
        <v>100</v>
      </c>
      <c r="L27" s="2"/>
      <c r="M27" s="2" t="s">
        <v>47</v>
      </c>
      <c r="N27" s="2">
        <v>50</v>
      </c>
      <c r="O27" s="2">
        <v>75</v>
      </c>
      <c r="P27" s="2">
        <v>100</v>
      </c>
      <c r="Q27" s="2"/>
      <c r="R27" s="2"/>
    </row>
    <row r="28" spans="1:18" ht="120" x14ac:dyDescent="0.25">
      <c r="A28" s="10">
        <v>26</v>
      </c>
      <c r="B28" s="2" t="s">
        <v>39</v>
      </c>
      <c r="C28" s="2" t="s">
        <v>40</v>
      </c>
      <c r="D28" s="2" t="s">
        <v>144</v>
      </c>
      <c r="E28" s="2" t="s">
        <v>145</v>
      </c>
      <c r="F28" s="2" t="s">
        <v>42</v>
      </c>
      <c r="G28" s="2" t="s">
        <v>43</v>
      </c>
      <c r="H28" s="2" t="s">
        <v>149</v>
      </c>
      <c r="I28" s="2" t="s">
        <v>150</v>
      </c>
      <c r="J28" s="2" t="s">
        <v>151</v>
      </c>
      <c r="K28" s="2">
        <v>100</v>
      </c>
      <c r="L28" s="2"/>
      <c r="M28" s="2" t="s">
        <v>47</v>
      </c>
      <c r="N28" s="2">
        <v>48</v>
      </c>
      <c r="O28" s="2">
        <v>93</v>
      </c>
      <c r="P28" s="2">
        <v>100</v>
      </c>
      <c r="Q28" s="2"/>
      <c r="R28" s="2"/>
    </row>
    <row r="29" spans="1:18" ht="120" x14ac:dyDescent="0.25">
      <c r="A29" s="10">
        <v>27</v>
      </c>
      <c r="B29" s="2" t="s">
        <v>39</v>
      </c>
      <c r="C29" s="2" t="s">
        <v>40</v>
      </c>
      <c r="D29" s="2" t="s">
        <v>144</v>
      </c>
      <c r="E29" s="2" t="s">
        <v>145</v>
      </c>
      <c r="F29" s="2" t="s">
        <v>42</v>
      </c>
      <c r="G29" s="2" t="s">
        <v>43</v>
      </c>
      <c r="H29" s="2" t="s">
        <v>152</v>
      </c>
      <c r="I29" s="2" t="s">
        <v>153</v>
      </c>
      <c r="J29" s="2" t="s">
        <v>364</v>
      </c>
      <c r="K29" s="2">
        <v>80</v>
      </c>
      <c r="L29" s="2"/>
      <c r="M29" s="2" t="s">
        <v>47</v>
      </c>
      <c r="N29" s="2">
        <v>33</v>
      </c>
      <c r="O29" s="2">
        <v>66</v>
      </c>
      <c r="P29" s="2">
        <v>80</v>
      </c>
      <c r="Q29" s="2"/>
      <c r="R29" s="2"/>
    </row>
    <row r="30" spans="1:18" ht="120" x14ac:dyDescent="0.25">
      <c r="A30" s="10">
        <v>28</v>
      </c>
      <c r="B30" s="2" t="s">
        <v>39</v>
      </c>
      <c r="C30" s="2" t="s">
        <v>40</v>
      </c>
      <c r="D30" s="2" t="s">
        <v>144</v>
      </c>
      <c r="E30" s="2" t="s">
        <v>145</v>
      </c>
      <c r="F30" s="2" t="s">
        <v>42</v>
      </c>
      <c r="G30" s="2" t="s">
        <v>43</v>
      </c>
      <c r="H30" s="2" t="s">
        <v>155</v>
      </c>
      <c r="I30" s="2" t="s">
        <v>365</v>
      </c>
      <c r="J30" s="2" t="s">
        <v>157</v>
      </c>
      <c r="K30" s="2">
        <v>100</v>
      </c>
      <c r="L30" s="2"/>
      <c r="M30" s="2" t="s">
        <v>47</v>
      </c>
      <c r="N30" s="2">
        <v>4</v>
      </c>
      <c r="O30" s="2">
        <v>75</v>
      </c>
      <c r="P30" s="2">
        <v>100</v>
      </c>
      <c r="Q30" s="2"/>
      <c r="R30" s="2"/>
    </row>
    <row r="31" spans="1:18" ht="120" x14ac:dyDescent="0.25">
      <c r="A31" s="10">
        <v>29</v>
      </c>
      <c r="B31" s="2" t="s">
        <v>39</v>
      </c>
      <c r="C31" s="2" t="s">
        <v>40</v>
      </c>
      <c r="D31" s="2" t="s">
        <v>144</v>
      </c>
      <c r="E31" s="2" t="s">
        <v>145</v>
      </c>
      <c r="F31" s="2" t="s">
        <v>42</v>
      </c>
      <c r="G31" s="2" t="s">
        <v>43</v>
      </c>
      <c r="H31" s="2" t="s">
        <v>158</v>
      </c>
      <c r="I31" s="2" t="s">
        <v>159</v>
      </c>
      <c r="J31" s="2" t="s">
        <v>160</v>
      </c>
      <c r="K31" s="2">
        <v>100</v>
      </c>
      <c r="L31" s="2"/>
      <c r="M31" s="2" t="s">
        <v>47</v>
      </c>
      <c r="N31" s="2">
        <v>39</v>
      </c>
      <c r="O31" s="2">
        <v>71</v>
      </c>
      <c r="P31" s="2">
        <v>100</v>
      </c>
      <c r="Q31" s="2"/>
      <c r="R31" s="2"/>
    </row>
    <row r="32" spans="1:18" ht="120" x14ac:dyDescent="0.25">
      <c r="A32" s="10">
        <v>30</v>
      </c>
      <c r="B32" s="2" t="s">
        <v>39</v>
      </c>
      <c r="C32" s="2" t="s">
        <v>40</v>
      </c>
      <c r="D32" s="2" t="s">
        <v>144</v>
      </c>
      <c r="E32" s="2" t="s">
        <v>145</v>
      </c>
      <c r="F32" s="2" t="s">
        <v>42</v>
      </c>
      <c r="G32" s="2" t="s">
        <v>43</v>
      </c>
      <c r="H32" s="2" t="s">
        <v>161</v>
      </c>
      <c r="I32" s="2" t="s">
        <v>162</v>
      </c>
      <c r="J32" s="2" t="s">
        <v>163</v>
      </c>
      <c r="K32" s="2">
        <v>100</v>
      </c>
      <c r="L32" s="2"/>
      <c r="M32" s="2" t="s">
        <v>47</v>
      </c>
      <c r="N32" s="2">
        <v>25</v>
      </c>
      <c r="O32" s="2">
        <v>47</v>
      </c>
      <c r="P32" s="2">
        <v>100</v>
      </c>
      <c r="Q32" s="2"/>
      <c r="R32" s="2"/>
    </row>
    <row r="33" spans="1:18" ht="120" x14ac:dyDescent="0.25">
      <c r="A33" s="10">
        <v>31</v>
      </c>
      <c r="B33" s="2" t="s">
        <v>39</v>
      </c>
      <c r="C33" s="2" t="s">
        <v>40</v>
      </c>
      <c r="D33" s="2" t="s">
        <v>144</v>
      </c>
      <c r="E33" s="2" t="s">
        <v>145</v>
      </c>
      <c r="F33" s="2" t="s">
        <v>42</v>
      </c>
      <c r="G33" s="2" t="s">
        <v>43</v>
      </c>
      <c r="H33" s="2" t="s">
        <v>164</v>
      </c>
      <c r="I33" s="2" t="s">
        <v>165</v>
      </c>
      <c r="J33" s="2" t="s">
        <v>166</v>
      </c>
      <c r="K33" s="2">
        <v>100</v>
      </c>
      <c r="L33" s="2"/>
      <c r="M33" s="2" t="s">
        <v>47</v>
      </c>
      <c r="N33" s="2">
        <v>0</v>
      </c>
      <c r="O33" s="2">
        <v>0</v>
      </c>
      <c r="P33" s="2">
        <v>100</v>
      </c>
      <c r="Q33" s="2"/>
      <c r="R33" s="2"/>
    </row>
    <row r="34" spans="1:18" ht="75" x14ac:dyDescent="0.25">
      <c r="A34" s="10">
        <v>32</v>
      </c>
      <c r="B34" s="2" t="s">
        <v>167</v>
      </c>
      <c r="C34" s="2" t="s">
        <v>168</v>
      </c>
      <c r="D34" s="2" t="s">
        <v>12</v>
      </c>
      <c r="E34" s="2" t="s">
        <v>169</v>
      </c>
      <c r="F34" s="2" t="s">
        <v>366</v>
      </c>
      <c r="G34" s="2" t="s">
        <v>171</v>
      </c>
      <c r="H34" s="63" t="s">
        <v>172</v>
      </c>
      <c r="I34" s="63" t="s">
        <v>173</v>
      </c>
      <c r="J34" s="63" t="s">
        <v>174</v>
      </c>
      <c r="K34" s="63">
        <v>35000</v>
      </c>
      <c r="L34" s="63"/>
      <c r="M34" s="63" t="s">
        <v>66</v>
      </c>
      <c r="N34" s="63">
        <v>0</v>
      </c>
      <c r="O34" s="63">
        <v>9000</v>
      </c>
      <c r="P34" s="63">
        <v>35000</v>
      </c>
      <c r="Q34" s="2"/>
      <c r="R34" s="2"/>
    </row>
    <row r="35" spans="1:18" ht="105" x14ac:dyDescent="0.25">
      <c r="A35" s="10">
        <v>33</v>
      </c>
      <c r="B35" s="2" t="s">
        <v>167</v>
      </c>
      <c r="C35" s="2" t="s">
        <v>176</v>
      </c>
      <c r="D35" s="2" t="s">
        <v>12</v>
      </c>
      <c r="E35" s="2" t="s">
        <v>177</v>
      </c>
      <c r="F35" s="2" t="s">
        <v>178</v>
      </c>
      <c r="G35" s="2" t="s">
        <v>179</v>
      </c>
      <c r="H35" s="63" t="s">
        <v>180</v>
      </c>
      <c r="I35" s="63" t="s">
        <v>181</v>
      </c>
      <c r="J35" s="63" t="s">
        <v>502</v>
      </c>
      <c r="K35" s="64"/>
      <c r="L35" s="63">
        <v>100</v>
      </c>
      <c r="M35" s="63" t="s">
        <v>66</v>
      </c>
      <c r="N35" s="63"/>
      <c r="O35" s="63"/>
      <c r="P35" s="63"/>
      <c r="Q35" s="2"/>
      <c r="R35" s="2"/>
    </row>
    <row r="36" spans="1:18" ht="150" x14ac:dyDescent="0.25">
      <c r="A36" s="10">
        <v>34</v>
      </c>
      <c r="B36" s="2" t="s">
        <v>167</v>
      </c>
      <c r="C36" s="2" t="s">
        <v>176</v>
      </c>
      <c r="D36" s="2" t="s">
        <v>12</v>
      </c>
      <c r="E36" s="2" t="s">
        <v>177</v>
      </c>
      <c r="F36" s="2" t="s">
        <v>178</v>
      </c>
      <c r="G36" s="2" t="s">
        <v>179</v>
      </c>
      <c r="H36" s="63" t="s">
        <v>485</v>
      </c>
      <c r="I36" s="63" t="s">
        <v>483</v>
      </c>
      <c r="J36" s="63" t="s">
        <v>484</v>
      </c>
      <c r="K36" s="63">
        <v>100</v>
      </c>
      <c r="L36" s="63"/>
      <c r="M36" s="63" t="s">
        <v>47</v>
      </c>
      <c r="N36" s="63"/>
      <c r="O36" s="63">
        <v>30</v>
      </c>
      <c r="P36" s="63">
        <v>100</v>
      </c>
      <c r="Q36" s="2"/>
      <c r="R36" s="2"/>
    </row>
    <row r="37" spans="1:18" ht="120" x14ac:dyDescent="0.25">
      <c r="A37" s="10">
        <v>35</v>
      </c>
      <c r="B37" s="2" t="s">
        <v>167</v>
      </c>
      <c r="C37" s="2" t="s">
        <v>176</v>
      </c>
      <c r="D37" s="2" t="s">
        <v>12</v>
      </c>
      <c r="E37" s="2" t="s">
        <v>184</v>
      </c>
      <c r="F37" s="2" t="s">
        <v>185</v>
      </c>
      <c r="G37" s="2" t="s">
        <v>186</v>
      </c>
      <c r="H37" s="63" t="s">
        <v>187</v>
      </c>
      <c r="I37" s="63" t="s">
        <v>188</v>
      </c>
      <c r="J37" s="63" t="s">
        <v>189</v>
      </c>
      <c r="K37" s="63">
        <v>100</v>
      </c>
      <c r="L37" s="63"/>
      <c r="M37" s="63" t="s">
        <v>47</v>
      </c>
      <c r="N37" s="63">
        <v>60</v>
      </c>
      <c r="O37" s="63">
        <v>70</v>
      </c>
      <c r="P37" s="63">
        <v>100</v>
      </c>
      <c r="Q37" s="2"/>
      <c r="R37" s="2"/>
    </row>
    <row r="38" spans="1:18" ht="75" x14ac:dyDescent="0.25">
      <c r="A38" s="10">
        <v>36</v>
      </c>
      <c r="B38" s="2" t="s">
        <v>167</v>
      </c>
      <c r="C38" s="2" t="s">
        <v>191</v>
      </c>
      <c r="D38" s="2" t="s">
        <v>12</v>
      </c>
      <c r="E38" s="2" t="s">
        <v>169</v>
      </c>
      <c r="F38" s="2" t="s">
        <v>367</v>
      </c>
      <c r="G38" s="2" t="s">
        <v>193</v>
      </c>
      <c r="H38" s="63" t="s">
        <v>194</v>
      </c>
      <c r="I38" s="63" t="s">
        <v>195</v>
      </c>
      <c r="J38" s="63" t="s">
        <v>503</v>
      </c>
      <c r="K38" s="63">
        <v>40</v>
      </c>
      <c r="L38" s="63">
        <v>100</v>
      </c>
      <c r="M38" s="63" t="s">
        <v>66</v>
      </c>
      <c r="N38" s="63"/>
      <c r="O38" s="63"/>
      <c r="P38" s="63"/>
      <c r="Q38" s="2"/>
      <c r="R38" s="2"/>
    </row>
    <row r="39" spans="1:18" ht="150" x14ac:dyDescent="0.25">
      <c r="A39" s="10">
        <v>37</v>
      </c>
      <c r="B39" s="2" t="s">
        <v>167</v>
      </c>
      <c r="C39" s="2" t="s">
        <v>191</v>
      </c>
      <c r="D39" s="2" t="s">
        <v>12</v>
      </c>
      <c r="E39" s="2" t="s">
        <v>169</v>
      </c>
      <c r="F39" s="2" t="s">
        <v>367</v>
      </c>
      <c r="G39" s="2" t="s">
        <v>193</v>
      </c>
      <c r="H39" s="63" t="s">
        <v>486</v>
      </c>
      <c r="I39" s="63" t="s">
        <v>451</v>
      </c>
      <c r="J39" s="63" t="s">
        <v>452</v>
      </c>
      <c r="K39" s="63">
        <v>100</v>
      </c>
      <c r="L39" s="63"/>
      <c r="M39" s="63" t="s">
        <v>47</v>
      </c>
      <c r="N39" s="63"/>
      <c r="O39" s="63">
        <v>34</v>
      </c>
      <c r="P39" s="63">
        <v>100</v>
      </c>
      <c r="Q39" s="2"/>
      <c r="R39" s="2"/>
    </row>
    <row r="40" spans="1:18" ht="105" x14ac:dyDescent="0.25">
      <c r="A40" s="10">
        <v>38</v>
      </c>
      <c r="B40" s="2" t="s">
        <v>167</v>
      </c>
      <c r="C40" s="2" t="s">
        <v>176</v>
      </c>
      <c r="D40" s="2" t="s">
        <v>12</v>
      </c>
      <c r="E40" s="2" t="s">
        <v>198</v>
      </c>
      <c r="F40" s="2" t="s">
        <v>199</v>
      </c>
      <c r="G40" s="2" t="s">
        <v>200</v>
      </c>
      <c r="H40" s="63" t="s">
        <v>201</v>
      </c>
      <c r="I40" s="63" t="s">
        <v>202</v>
      </c>
      <c r="J40" s="63" t="s">
        <v>203</v>
      </c>
      <c r="K40" s="63"/>
      <c r="L40" s="63">
        <v>13</v>
      </c>
      <c r="M40" s="63" t="s">
        <v>66</v>
      </c>
      <c r="N40" s="63"/>
      <c r="O40" s="63"/>
      <c r="P40" s="63"/>
      <c r="Q40" s="2"/>
      <c r="R40" s="2"/>
    </row>
    <row r="41" spans="1:18" ht="150" x14ac:dyDescent="0.25">
      <c r="A41" s="10">
        <v>39</v>
      </c>
      <c r="B41" s="2" t="s">
        <v>167</v>
      </c>
      <c r="C41" s="2" t="s">
        <v>176</v>
      </c>
      <c r="D41" s="2" t="s">
        <v>12</v>
      </c>
      <c r="E41" s="2" t="s">
        <v>198</v>
      </c>
      <c r="F41" s="2" t="s">
        <v>199</v>
      </c>
      <c r="G41" s="2" t="s">
        <v>200</v>
      </c>
      <c r="H41" s="63" t="s">
        <v>487</v>
      </c>
      <c r="I41" s="63" t="s">
        <v>453</v>
      </c>
      <c r="J41" s="63" t="s">
        <v>454</v>
      </c>
      <c r="K41" s="63">
        <v>100</v>
      </c>
      <c r="L41" s="63"/>
      <c r="M41" s="63" t="s">
        <v>47</v>
      </c>
      <c r="N41" s="63"/>
      <c r="O41" s="63">
        <v>50</v>
      </c>
      <c r="P41" s="63">
        <v>100</v>
      </c>
      <c r="Q41" s="2"/>
      <c r="R41" s="2"/>
    </row>
    <row r="42" spans="1:18" ht="285" x14ac:dyDescent="0.25">
      <c r="A42" s="10">
        <v>40</v>
      </c>
      <c r="B42" s="2" t="s">
        <v>167</v>
      </c>
      <c r="C42" s="2" t="s">
        <v>205</v>
      </c>
      <c r="D42" s="2" t="s">
        <v>13</v>
      </c>
      <c r="E42" s="2" t="s">
        <v>206</v>
      </c>
      <c r="F42" s="2" t="s">
        <v>207</v>
      </c>
      <c r="G42" s="2" t="s">
        <v>186</v>
      </c>
      <c r="H42" s="63" t="s">
        <v>208</v>
      </c>
      <c r="I42" s="63" t="s">
        <v>209</v>
      </c>
      <c r="J42" s="63" t="s">
        <v>210</v>
      </c>
      <c r="K42" s="18"/>
      <c r="L42" s="2">
        <v>100</v>
      </c>
      <c r="M42" s="2" t="s">
        <v>47</v>
      </c>
      <c r="N42" s="2"/>
      <c r="O42" s="2"/>
      <c r="P42" s="2"/>
      <c r="Q42" s="2"/>
      <c r="R42" s="66"/>
    </row>
    <row r="43" spans="1:18" ht="165" x14ac:dyDescent="0.25">
      <c r="A43" s="10">
        <v>41</v>
      </c>
      <c r="B43" s="2" t="s">
        <v>167</v>
      </c>
      <c r="C43" s="2" t="s">
        <v>205</v>
      </c>
      <c r="D43" s="2" t="s">
        <v>13</v>
      </c>
      <c r="E43" s="2" t="s">
        <v>206</v>
      </c>
      <c r="F43" s="2" t="s">
        <v>207</v>
      </c>
      <c r="G43" s="2" t="s">
        <v>186</v>
      </c>
      <c r="H43" s="63" t="s">
        <v>506</v>
      </c>
      <c r="I43" s="63" t="s">
        <v>507</v>
      </c>
      <c r="J43" s="63" t="s">
        <v>508</v>
      </c>
      <c r="K43" s="2">
        <v>100</v>
      </c>
      <c r="L43" s="2"/>
      <c r="M43" s="2" t="s">
        <v>47</v>
      </c>
      <c r="N43" s="2"/>
      <c r="O43" s="2">
        <v>30</v>
      </c>
      <c r="P43" s="2">
        <v>100</v>
      </c>
      <c r="Q43" s="2" t="s">
        <v>368</v>
      </c>
      <c r="R43" s="66">
        <v>40000000000</v>
      </c>
    </row>
    <row r="44" spans="1:18" ht="75" x14ac:dyDescent="0.25">
      <c r="A44" s="10">
        <v>42</v>
      </c>
      <c r="B44" s="2" t="s">
        <v>167</v>
      </c>
      <c r="C44" s="2" t="s">
        <v>212</v>
      </c>
      <c r="D44" s="2" t="s">
        <v>13</v>
      </c>
      <c r="E44" s="2" t="s">
        <v>206</v>
      </c>
      <c r="F44" s="2" t="s">
        <v>213</v>
      </c>
      <c r="G44" s="2" t="s">
        <v>186</v>
      </c>
      <c r="H44" s="63" t="s">
        <v>214</v>
      </c>
      <c r="I44" s="63" t="s">
        <v>215</v>
      </c>
      <c r="J44" s="63" t="s">
        <v>216</v>
      </c>
      <c r="K44" s="2"/>
      <c r="L44" s="2">
        <v>900</v>
      </c>
      <c r="M44" s="2" t="s">
        <v>66</v>
      </c>
      <c r="N44" s="2"/>
      <c r="O44" s="2"/>
      <c r="P44" s="2"/>
      <c r="Q44" s="18"/>
      <c r="R44" s="18"/>
    </row>
    <row r="45" spans="1:18" ht="150" x14ac:dyDescent="0.25">
      <c r="A45" s="10">
        <v>43</v>
      </c>
      <c r="B45" s="2" t="s">
        <v>167</v>
      </c>
      <c r="C45" s="2" t="s">
        <v>212</v>
      </c>
      <c r="D45" s="2" t="s">
        <v>13</v>
      </c>
      <c r="E45" s="2" t="s">
        <v>206</v>
      </c>
      <c r="F45" s="2" t="s">
        <v>213</v>
      </c>
      <c r="G45" s="2" t="s">
        <v>186</v>
      </c>
      <c r="H45" s="63" t="s">
        <v>488</v>
      </c>
      <c r="I45" s="63" t="s">
        <v>455</v>
      </c>
      <c r="J45" s="63" t="s">
        <v>456</v>
      </c>
      <c r="K45" s="2">
        <v>100</v>
      </c>
      <c r="L45" s="2"/>
      <c r="M45" s="2" t="s">
        <v>47</v>
      </c>
      <c r="N45" s="2"/>
      <c r="O45" s="2">
        <v>30</v>
      </c>
      <c r="P45" s="2">
        <v>100</v>
      </c>
      <c r="Q45" s="2" t="s">
        <v>369</v>
      </c>
      <c r="R45" s="66">
        <v>30000000000</v>
      </c>
    </row>
    <row r="46" spans="1:18" ht="120" x14ac:dyDescent="0.25">
      <c r="A46" s="10">
        <v>44</v>
      </c>
      <c r="B46" s="2" t="s">
        <v>167</v>
      </c>
      <c r="C46" s="2" t="s">
        <v>218</v>
      </c>
      <c r="D46" s="2" t="s">
        <v>14</v>
      </c>
      <c r="E46" s="2" t="s">
        <v>219</v>
      </c>
      <c r="F46" s="2" t="s">
        <v>220</v>
      </c>
      <c r="G46" s="2" t="s">
        <v>186</v>
      </c>
      <c r="H46" s="63" t="s">
        <v>221</v>
      </c>
      <c r="I46" s="63" t="s">
        <v>222</v>
      </c>
      <c r="J46" s="63" t="s">
        <v>223</v>
      </c>
      <c r="K46" s="2"/>
      <c r="L46" s="2">
        <v>2095</v>
      </c>
      <c r="M46" s="2" t="s">
        <v>66</v>
      </c>
      <c r="N46" s="2"/>
      <c r="O46" s="2"/>
      <c r="P46" s="2"/>
      <c r="Q46" s="2"/>
      <c r="R46" s="2"/>
    </row>
    <row r="47" spans="1:18" ht="150" x14ac:dyDescent="0.25">
      <c r="A47" s="10">
        <v>45</v>
      </c>
      <c r="B47" s="2" t="s">
        <v>167</v>
      </c>
      <c r="C47" s="2" t="s">
        <v>218</v>
      </c>
      <c r="D47" s="2" t="s">
        <v>14</v>
      </c>
      <c r="E47" s="2" t="s">
        <v>219</v>
      </c>
      <c r="F47" s="2" t="s">
        <v>220</v>
      </c>
      <c r="G47" s="2" t="s">
        <v>186</v>
      </c>
      <c r="H47" s="63" t="s">
        <v>489</v>
      </c>
      <c r="I47" s="63" t="s">
        <v>457</v>
      </c>
      <c r="J47" s="63" t="s">
        <v>458</v>
      </c>
      <c r="K47" s="2">
        <v>100</v>
      </c>
      <c r="L47" s="2"/>
      <c r="M47" s="2" t="s">
        <v>47</v>
      </c>
      <c r="N47" s="2"/>
      <c r="O47" s="2">
        <v>30</v>
      </c>
      <c r="P47" s="2">
        <v>100</v>
      </c>
      <c r="Q47" s="2"/>
      <c r="R47" s="2"/>
    </row>
    <row r="48" spans="1:18" ht="75" x14ac:dyDescent="0.25">
      <c r="A48" s="10">
        <v>46</v>
      </c>
      <c r="B48" s="2" t="s">
        <v>167</v>
      </c>
      <c r="C48" s="2" t="s">
        <v>225</v>
      </c>
      <c r="D48" s="2" t="s">
        <v>14</v>
      </c>
      <c r="E48" s="2" t="s">
        <v>219</v>
      </c>
      <c r="F48" s="2" t="s">
        <v>226</v>
      </c>
      <c r="G48" s="2" t="s">
        <v>227</v>
      </c>
      <c r="H48" s="63" t="s">
        <v>228</v>
      </c>
      <c r="I48" s="63" t="s">
        <v>229</v>
      </c>
      <c r="J48" s="63" t="s">
        <v>230</v>
      </c>
      <c r="K48" s="2"/>
      <c r="L48" s="2">
        <v>22</v>
      </c>
      <c r="M48" s="2" t="s">
        <v>66</v>
      </c>
      <c r="N48" s="2"/>
      <c r="O48" s="2"/>
      <c r="P48" s="2"/>
      <c r="Q48" s="2"/>
      <c r="R48" s="2"/>
    </row>
    <row r="49" spans="1:18" ht="150" x14ac:dyDescent="0.25">
      <c r="A49" s="10">
        <v>47</v>
      </c>
      <c r="B49" s="2" t="s">
        <v>167</v>
      </c>
      <c r="C49" s="2" t="s">
        <v>225</v>
      </c>
      <c r="D49" s="2" t="s">
        <v>14</v>
      </c>
      <c r="E49" s="2" t="s">
        <v>219</v>
      </c>
      <c r="F49" s="2" t="s">
        <v>226</v>
      </c>
      <c r="G49" s="2" t="s">
        <v>227</v>
      </c>
      <c r="H49" s="63" t="s">
        <v>490</v>
      </c>
      <c r="I49" s="63" t="s">
        <v>459</v>
      </c>
      <c r="J49" s="63" t="s">
        <v>460</v>
      </c>
      <c r="K49" s="2">
        <v>100</v>
      </c>
      <c r="L49" s="2"/>
      <c r="M49" s="2" t="s">
        <v>47</v>
      </c>
      <c r="N49" s="2"/>
      <c r="O49" s="2">
        <v>30</v>
      </c>
      <c r="P49" s="2">
        <v>100</v>
      </c>
      <c r="Q49" s="2"/>
      <c r="R49" s="2"/>
    </row>
    <row r="50" spans="1:18" ht="75" x14ac:dyDescent="0.25">
      <c r="A50" s="10">
        <v>48</v>
      </c>
      <c r="B50" s="2" t="s">
        <v>167</v>
      </c>
      <c r="C50" s="4" t="s">
        <v>225</v>
      </c>
      <c r="D50" s="2" t="s">
        <v>14</v>
      </c>
      <c r="E50" s="2" t="s">
        <v>219</v>
      </c>
      <c r="F50" s="2" t="s">
        <v>231</v>
      </c>
      <c r="G50" s="2" t="s">
        <v>186</v>
      </c>
      <c r="H50" s="63" t="s">
        <v>232</v>
      </c>
      <c r="I50" s="63" t="s">
        <v>233</v>
      </c>
      <c r="J50" s="63" t="s">
        <v>234</v>
      </c>
      <c r="K50" s="18"/>
      <c r="L50" s="2">
        <v>100</v>
      </c>
      <c r="M50" s="2" t="s">
        <v>47</v>
      </c>
      <c r="N50" s="2"/>
      <c r="O50" s="2"/>
      <c r="P50" s="2"/>
      <c r="Q50" s="2"/>
      <c r="R50" s="2"/>
    </row>
    <row r="51" spans="1:18" ht="165" x14ac:dyDescent="0.25">
      <c r="A51" s="10">
        <v>49</v>
      </c>
      <c r="B51" s="2" t="s">
        <v>167</v>
      </c>
      <c r="C51" s="4" t="s">
        <v>225</v>
      </c>
      <c r="D51" s="2" t="s">
        <v>14</v>
      </c>
      <c r="E51" s="2" t="s">
        <v>219</v>
      </c>
      <c r="F51" s="2" t="s">
        <v>231</v>
      </c>
      <c r="G51" s="2" t="s">
        <v>186</v>
      </c>
      <c r="H51" s="63" t="s">
        <v>491</v>
      </c>
      <c r="I51" s="63" t="s">
        <v>461</v>
      </c>
      <c r="J51" s="63" t="s">
        <v>462</v>
      </c>
      <c r="K51" s="2">
        <v>100</v>
      </c>
      <c r="L51" s="2"/>
      <c r="M51" s="2" t="s">
        <v>47</v>
      </c>
      <c r="N51" s="2"/>
      <c r="O51" s="2">
        <v>30</v>
      </c>
      <c r="P51" s="2">
        <v>100</v>
      </c>
      <c r="Q51" s="2"/>
      <c r="R51" s="2"/>
    </row>
    <row r="52" spans="1:18" ht="90" x14ac:dyDescent="0.25">
      <c r="A52" s="10">
        <v>50</v>
      </c>
      <c r="B52" s="2" t="s">
        <v>167</v>
      </c>
      <c r="C52" s="4" t="s">
        <v>236</v>
      </c>
      <c r="D52" s="2" t="s">
        <v>14</v>
      </c>
      <c r="E52" s="2" t="s">
        <v>219</v>
      </c>
      <c r="F52" s="2" t="s">
        <v>237</v>
      </c>
      <c r="G52" s="2" t="s">
        <v>200</v>
      </c>
      <c r="H52" s="63" t="s">
        <v>238</v>
      </c>
      <c r="I52" s="63" t="s">
        <v>239</v>
      </c>
      <c r="J52" s="63" t="s">
        <v>240</v>
      </c>
      <c r="K52" s="18"/>
      <c r="L52" s="2">
        <v>9098</v>
      </c>
      <c r="M52" s="2" t="s">
        <v>66</v>
      </c>
      <c r="N52" s="2"/>
      <c r="O52" s="2"/>
      <c r="P52" s="2"/>
      <c r="Q52" s="2"/>
      <c r="R52" s="2"/>
    </row>
    <row r="53" spans="1:18" ht="150" x14ac:dyDescent="0.25">
      <c r="A53" s="10">
        <v>51</v>
      </c>
      <c r="B53" s="2" t="s">
        <v>167</v>
      </c>
      <c r="C53" s="4" t="s">
        <v>236</v>
      </c>
      <c r="D53" s="2" t="s">
        <v>14</v>
      </c>
      <c r="E53" s="2" t="s">
        <v>219</v>
      </c>
      <c r="F53" s="2" t="s">
        <v>237</v>
      </c>
      <c r="G53" s="2" t="s">
        <v>200</v>
      </c>
      <c r="H53" s="63" t="s">
        <v>492</v>
      </c>
      <c r="I53" s="63" t="s">
        <v>463</v>
      </c>
      <c r="J53" s="63" t="s">
        <v>464</v>
      </c>
      <c r="K53" s="2">
        <v>100</v>
      </c>
      <c r="L53" s="2"/>
      <c r="M53" s="2" t="s">
        <v>47</v>
      </c>
      <c r="N53" s="2"/>
      <c r="O53" s="2">
        <v>30</v>
      </c>
      <c r="P53" s="2">
        <v>100</v>
      </c>
      <c r="Q53" s="2"/>
      <c r="R53" s="2"/>
    </row>
    <row r="54" spans="1:18" ht="75" x14ac:dyDescent="0.25">
      <c r="A54" s="10">
        <v>52</v>
      </c>
      <c r="B54" s="2" t="s">
        <v>167</v>
      </c>
      <c r="C54" s="4" t="s">
        <v>241</v>
      </c>
      <c r="D54" s="2" t="s">
        <v>14</v>
      </c>
      <c r="E54" s="2" t="s">
        <v>219</v>
      </c>
      <c r="F54" s="2" t="s">
        <v>242</v>
      </c>
      <c r="G54" s="2" t="s">
        <v>243</v>
      </c>
      <c r="H54" s="63" t="s">
        <v>244</v>
      </c>
      <c r="I54" s="63" t="s">
        <v>245</v>
      </c>
      <c r="J54" s="63" t="s">
        <v>246</v>
      </c>
      <c r="K54" s="2">
        <v>12000</v>
      </c>
      <c r="L54" s="2"/>
      <c r="M54" s="2" t="s">
        <v>66</v>
      </c>
      <c r="N54" s="2">
        <v>3333</v>
      </c>
      <c r="O54" s="2">
        <v>7333</v>
      </c>
      <c r="P54" s="2">
        <v>12000</v>
      </c>
      <c r="Q54" s="2"/>
      <c r="R54" s="2"/>
    </row>
    <row r="55" spans="1:18" ht="75" x14ac:dyDescent="0.25">
      <c r="A55" s="10">
        <v>53</v>
      </c>
      <c r="B55" s="2" t="s">
        <v>167</v>
      </c>
      <c r="C55" s="4" t="s">
        <v>248</v>
      </c>
      <c r="D55" s="2" t="s">
        <v>15</v>
      </c>
      <c r="E55" s="2" t="s">
        <v>249</v>
      </c>
      <c r="F55" s="2" t="s">
        <v>250</v>
      </c>
      <c r="G55" s="2" t="s">
        <v>193</v>
      </c>
      <c r="H55" s="63" t="s">
        <v>251</v>
      </c>
      <c r="I55" s="63" t="s">
        <v>252</v>
      </c>
      <c r="J55" s="63" t="s">
        <v>253</v>
      </c>
      <c r="K55" s="63"/>
      <c r="L55" s="63">
        <v>3</v>
      </c>
      <c r="M55" s="2" t="s">
        <v>66</v>
      </c>
      <c r="N55" s="2"/>
      <c r="O55" s="2"/>
      <c r="P55" s="2"/>
      <c r="Q55" s="2"/>
      <c r="R55" s="2"/>
    </row>
    <row r="56" spans="1:18" ht="90" x14ac:dyDescent="0.25">
      <c r="A56" s="10">
        <v>54</v>
      </c>
      <c r="B56" s="2" t="s">
        <v>167</v>
      </c>
      <c r="C56" s="4" t="s">
        <v>255</v>
      </c>
      <c r="D56" s="2" t="s">
        <v>15</v>
      </c>
      <c r="E56" s="2" t="s">
        <v>249</v>
      </c>
      <c r="F56" s="2" t="s">
        <v>256</v>
      </c>
      <c r="G56" s="2" t="s">
        <v>200</v>
      </c>
      <c r="H56" s="63" t="s">
        <v>257</v>
      </c>
      <c r="I56" s="63" t="s">
        <v>258</v>
      </c>
      <c r="J56" s="63" t="s">
        <v>259</v>
      </c>
      <c r="K56" s="63"/>
      <c r="L56" s="63">
        <v>9000</v>
      </c>
      <c r="M56" s="2" t="s">
        <v>66</v>
      </c>
      <c r="N56" s="2"/>
      <c r="O56" s="2"/>
      <c r="P56" s="2"/>
      <c r="Q56" s="2"/>
      <c r="R56" s="2"/>
    </row>
    <row r="57" spans="1:18" ht="90" x14ac:dyDescent="0.25">
      <c r="A57" s="10">
        <v>55</v>
      </c>
      <c r="B57" s="2" t="s">
        <v>167</v>
      </c>
      <c r="C57" s="4" t="s">
        <v>248</v>
      </c>
      <c r="D57" s="2" t="s">
        <v>15</v>
      </c>
      <c r="E57" s="2" t="s">
        <v>249</v>
      </c>
      <c r="F57" s="2" t="s">
        <v>256</v>
      </c>
      <c r="G57" s="2" t="s">
        <v>200</v>
      </c>
      <c r="H57" s="63" t="s">
        <v>261</v>
      </c>
      <c r="I57" s="63" t="s">
        <v>262</v>
      </c>
      <c r="J57" s="63" t="s">
        <v>263</v>
      </c>
      <c r="K57" s="63"/>
      <c r="L57" s="63">
        <v>12000</v>
      </c>
      <c r="M57" s="2" t="s">
        <v>66</v>
      </c>
      <c r="N57" s="2"/>
      <c r="O57" s="2"/>
      <c r="P57" s="2"/>
      <c r="Q57" s="2"/>
      <c r="R57" s="2"/>
    </row>
    <row r="58" spans="1:18" ht="120" x14ac:dyDescent="0.25">
      <c r="A58" s="10">
        <v>56</v>
      </c>
      <c r="B58" s="2" t="s">
        <v>167</v>
      </c>
      <c r="C58" s="4" t="s">
        <v>265</v>
      </c>
      <c r="D58" s="2" t="s">
        <v>15</v>
      </c>
      <c r="E58" s="2" t="s">
        <v>249</v>
      </c>
      <c r="F58" s="2" t="s">
        <v>256</v>
      </c>
      <c r="G58" s="2" t="s">
        <v>200</v>
      </c>
      <c r="H58" s="63" t="s">
        <v>266</v>
      </c>
      <c r="I58" s="63" t="s">
        <v>267</v>
      </c>
      <c r="J58" s="63" t="s">
        <v>268</v>
      </c>
      <c r="K58" s="63"/>
      <c r="L58" s="63">
        <v>12500</v>
      </c>
      <c r="M58" s="2" t="s">
        <v>66</v>
      </c>
      <c r="N58" s="2"/>
      <c r="O58" s="2"/>
      <c r="P58" s="2"/>
      <c r="Q58" s="2"/>
      <c r="R58" s="2"/>
    </row>
    <row r="59" spans="1:18" ht="75" x14ac:dyDescent="0.25">
      <c r="A59" s="10">
        <v>57</v>
      </c>
      <c r="B59" s="2" t="s">
        <v>167</v>
      </c>
      <c r="C59" s="2" t="s">
        <v>248</v>
      </c>
      <c r="D59" s="2" t="s">
        <v>15</v>
      </c>
      <c r="E59" s="2" t="s">
        <v>249</v>
      </c>
      <c r="F59" s="2" t="s">
        <v>250</v>
      </c>
      <c r="G59" s="2" t="s">
        <v>243</v>
      </c>
      <c r="H59" s="63" t="s">
        <v>270</v>
      </c>
      <c r="I59" s="63" t="s">
        <v>271</v>
      </c>
      <c r="J59" s="63" t="s">
        <v>271</v>
      </c>
      <c r="K59" s="63"/>
      <c r="L59" s="63">
        <v>1</v>
      </c>
      <c r="M59" s="2" t="s">
        <v>66</v>
      </c>
      <c r="N59" s="2"/>
      <c r="O59" s="2"/>
      <c r="P59" s="2"/>
      <c r="Q59" s="2"/>
      <c r="R59" s="2"/>
    </row>
    <row r="60" spans="1:18" ht="120" x14ac:dyDescent="0.25">
      <c r="A60" s="10">
        <v>58</v>
      </c>
      <c r="B60" s="2" t="s">
        <v>167</v>
      </c>
      <c r="C60" s="2" t="s">
        <v>265</v>
      </c>
      <c r="D60" s="2" t="s">
        <v>15</v>
      </c>
      <c r="E60" s="2" t="s">
        <v>249</v>
      </c>
      <c r="F60" s="2" t="s">
        <v>250</v>
      </c>
      <c r="G60" s="2" t="s">
        <v>243</v>
      </c>
      <c r="H60" s="63" t="s">
        <v>273</v>
      </c>
      <c r="I60" s="63" t="s">
        <v>274</v>
      </c>
      <c r="J60" s="63" t="s">
        <v>275</v>
      </c>
      <c r="K60" s="63"/>
      <c r="L60" s="63">
        <v>1</v>
      </c>
      <c r="M60" s="2" t="s">
        <v>66</v>
      </c>
      <c r="N60" s="2"/>
      <c r="O60" s="2"/>
      <c r="P60" s="2"/>
      <c r="Q60" s="2"/>
      <c r="R60" s="2"/>
    </row>
    <row r="61" spans="1:18" ht="75" x14ac:dyDescent="0.25">
      <c r="A61" s="10">
        <v>59</v>
      </c>
      <c r="B61" s="2" t="s">
        <v>167</v>
      </c>
      <c r="C61" s="2" t="s">
        <v>276</v>
      </c>
      <c r="D61" s="2" t="s">
        <v>15</v>
      </c>
      <c r="E61" s="2" t="s">
        <v>249</v>
      </c>
      <c r="F61" s="2" t="s">
        <v>250</v>
      </c>
      <c r="G61" s="2" t="s">
        <v>243</v>
      </c>
      <c r="H61" s="63" t="s">
        <v>277</v>
      </c>
      <c r="I61" s="63" t="s">
        <v>278</v>
      </c>
      <c r="J61" s="63" t="s">
        <v>278</v>
      </c>
      <c r="K61" s="63"/>
      <c r="L61" s="63">
        <v>1</v>
      </c>
      <c r="M61" s="2" t="s">
        <v>66</v>
      </c>
      <c r="N61" s="2"/>
      <c r="O61" s="2"/>
      <c r="P61" s="2"/>
      <c r="Q61" s="2"/>
      <c r="R61" s="2"/>
    </row>
    <row r="62" spans="1:18" ht="75" x14ac:dyDescent="0.25">
      <c r="A62" s="10">
        <v>60</v>
      </c>
      <c r="B62" s="2" t="s">
        <v>167</v>
      </c>
      <c r="C62" s="2" t="s">
        <v>255</v>
      </c>
      <c r="D62" s="2" t="s">
        <v>15</v>
      </c>
      <c r="E62" s="2" t="s">
        <v>249</v>
      </c>
      <c r="F62" s="2" t="s">
        <v>250</v>
      </c>
      <c r="G62" s="2" t="s">
        <v>186</v>
      </c>
      <c r="H62" s="63" t="s">
        <v>279</v>
      </c>
      <c r="I62" s="63" t="s">
        <v>280</v>
      </c>
      <c r="J62" s="63" t="s">
        <v>281</v>
      </c>
      <c r="K62" s="63"/>
      <c r="L62" s="63">
        <v>1450</v>
      </c>
      <c r="M62" s="2" t="s">
        <v>66</v>
      </c>
      <c r="N62" s="2"/>
      <c r="O62" s="2"/>
      <c r="P62" s="2"/>
      <c r="Q62" s="2"/>
      <c r="R62" s="2"/>
    </row>
    <row r="63" spans="1:18" ht="150" x14ac:dyDescent="0.25">
      <c r="A63" s="10">
        <v>61</v>
      </c>
      <c r="B63" s="2" t="s">
        <v>167</v>
      </c>
      <c r="C63" s="2" t="s">
        <v>40</v>
      </c>
      <c r="D63" s="2" t="s">
        <v>15</v>
      </c>
      <c r="E63" s="2" t="s">
        <v>249</v>
      </c>
      <c r="F63" s="2" t="s">
        <v>250</v>
      </c>
      <c r="G63" s="2" t="s">
        <v>186</v>
      </c>
      <c r="H63" s="63" t="s">
        <v>283</v>
      </c>
      <c r="I63" s="63" t="s">
        <v>284</v>
      </c>
      <c r="J63" s="63" t="s">
        <v>285</v>
      </c>
      <c r="K63" s="63"/>
      <c r="L63" s="63">
        <v>1500</v>
      </c>
      <c r="M63" s="2" t="s">
        <v>66</v>
      </c>
      <c r="N63" s="2"/>
      <c r="O63" s="2"/>
      <c r="P63" s="2"/>
      <c r="Q63" s="2"/>
      <c r="R63" s="2"/>
    </row>
    <row r="64" spans="1:18" ht="75" x14ac:dyDescent="0.25">
      <c r="A64" s="10">
        <v>62</v>
      </c>
      <c r="B64" s="2" t="s">
        <v>167</v>
      </c>
      <c r="C64" s="2" t="s">
        <v>255</v>
      </c>
      <c r="D64" s="2" t="s">
        <v>15</v>
      </c>
      <c r="E64" s="2" t="s">
        <v>249</v>
      </c>
      <c r="F64" s="2" t="s">
        <v>286</v>
      </c>
      <c r="G64" s="2" t="s">
        <v>186</v>
      </c>
      <c r="H64" s="63" t="s">
        <v>287</v>
      </c>
      <c r="I64" s="63" t="s">
        <v>288</v>
      </c>
      <c r="J64" s="63" t="s">
        <v>289</v>
      </c>
      <c r="K64" s="63"/>
      <c r="L64" s="63">
        <v>2500</v>
      </c>
      <c r="M64" s="2" t="s">
        <v>66</v>
      </c>
      <c r="N64" s="2"/>
      <c r="O64" s="2"/>
      <c r="P64" s="2"/>
      <c r="Q64" s="2"/>
      <c r="R64" s="2"/>
    </row>
    <row r="65" spans="1:18" ht="75" x14ac:dyDescent="0.25">
      <c r="A65" s="10">
        <v>63</v>
      </c>
      <c r="B65" s="2" t="s">
        <v>167</v>
      </c>
      <c r="C65" s="4" t="s">
        <v>248</v>
      </c>
      <c r="D65" s="2" t="s">
        <v>15</v>
      </c>
      <c r="E65" s="2" t="s">
        <v>249</v>
      </c>
      <c r="F65" s="2" t="s">
        <v>286</v>
      </c>
      <c r="G65" s="2" t="s">
        <v>186</v>
      </c>
      <c r="H65" s="63" t="s">
        <v>291</v>
      </c>
      <c r="I65" s="63" t="s">
        <v>292</v>
      </c>
      <c r="J65" s="63" t="s">
        <v>293</v>
      </c>
      <c r="K65" s="63"/>
      <c r="L65" s="63">
        <v>500</v>
      </c>
      <c r="M65" s="2" t="s">
        <v>66</v>
      </c>
      <c r="N65" s="2"/>
      <c r="O65" s="2"/>
      <c r="P65" s="2"/>
      <c r="Q65" s="2"/>
      <c r="R65" s="2"/>
    </row>
    <row r="66" spans="1:18" ht="120" x14ac:dyDescent="0.25">
      <c r="A66" s="10">
        <v>64</v>
      </c>
      <c r="B66" s="2" t="s">
        <v>167</v>
      </c>
      <c r="C66" s="4" t="s">
        <v>265</v>
      </c>
      <c r="D66" s="2" t="s">
        <v>15</v>
      </c>
      <c r="E66" s="2" t="s">
        <v>249</v>
      </c>
      <c r="F66" s="2" t="s">
        <v>286</v>
      </c>
      <c r="G66" s="2" t="s">
        <v>186</v>
      </c>
      <c r="H66" s="63" t="s">
        <v>295</v>
      </c>
      <c r="I66" s="63" t="s">
        <v>296</v>
      </c>
      <c r="J66" s="63" t="s">
        <v>297</v>
      </c>
      <c r="K66" s="63"/>
      <c r="L66" s="63">
        <v>716</v>
      </c>
      <c r="M66" s="2" t="s">
        <v>66</v>
      </c>
      <c r="N66" s="2"/>
      <c r="O66" s="2"/>
      <c r="P66" s="2"/>
      <c r="Q66" s="2"/>
      <c r="R66" s="2"/>
    </row>
    <row r="67" spans="1:18" ht="165" x14ac:dyDescent="0.25">
      <c r="A67" s="10">
        <v>65</v>
      </c>
      <c r="B67" s="2" t="s">
        <v>167</v>
      </c>
      <c r="C67" s="4" t="s">
        <v>265</v>
      </c>
      <c r="D67" s="2" t="s">
        <v>15</v>
      </c>
      <c r="E67" s="2" t="s">
        <v>249</v>
      </c>
      <c r="F67" s="2" t="s">
        <v>286</v>
      </c>
      <c r="G67" s="2" t="s">
        <v>186</v>
      </c>
      <c r="H67" s="63" t="s">
        <v>493</v>
      </c>
      <c r="I67" s="63" t="s">
        <v>465</v>
      </c>
      <c r="J67" s="63" t="s">
        <v>466</v>
      </c>
      <c r="K67" s="63">
        <v>100</v>
      </c>
      <c r="L67" s="63"/>
      <c r="M67" s="2" t="s">
        <v>47</v>
      </c>
      <c r="N67" s="2"/>
      <c r="O67" s="2">
        <v>30</v>
      </c>
      <c r="P67" s="2">
        <v>100</v>
      </c>
      <c r="Q67" s="2"/>
      <c r="R67" s="2"/>
    </row>
    <row r="68" spans="1:18" ht="150" x14ac:dyDescent="0.25">
      <c r="A68" s="10">
        <v>66</v>
      </c>
      <c r="B68" s="2" t="s">
        <v>167</v>
      </c>
      <c r="C68" s="2" t="s">
        <v>40</v>
      </c>
      <c r="D68" s="2" t="s">
        <v>15</v>
      </c>
      <c r="E68" s="2" t="s">
        <v>249</v>
      </c>
      <c r="F68" s="2" t="s">
        <v>250</v>
      </c>
      <c r="G68" s="2" t="s">
        <v>186</v>
      </c>
      <c r="H68" s="63" t="s">
        <v>494</v>
      </c>
      <c r="I68" s="63" t="s">
        <v>467</v>
      </c>
      <c r="J68" s="63" t="s">
        <v>468</v>
      </c>
      <c r="K68" s="63">
        <v>100</v>
      </c>
      <c r="L68" s="63"/>
      <c r="M68" s="2" t="s">
        <v>47</v>
      </c>
      <c r="N68" s="2"/>
      <c r="O68" s="2">
        <v>30</v>
      </c>
      <c r="P68" s="2">
        <v>100</v>
      </c>
      <c r="Q68" s="2"/>
      <c r="R68" s="2"/>
    </row>
    <row r="69" spans="1:18" ht="150" x14ac:dyDescent="0.25">
      <c r="A69" s="10">
        <v>67</v>
      </c>
      <c r="B69" s="2" t="s">
        <v>167</v>
      </c>
      <c r="C69" s="4" t="s">
        <v>248</v>
      </c>
      <c r="D69" s="2" t="s">
        <v>15</v>
      </c>
      <c r="E69" s="2" t="s">
        <v>249</v>
      </c>
      <c r="F69" s="2" t="s">
        <v>256</v>
      </c>
      <c r="G69" s="2" t="s">
        <v>200</v>
      </c>
      <c r="H69" s="63" t="s">
        <v>495</v>
      </c>
      <c r="I69" s="63" t="s">
        <v>469</v>
      </c>
      <c r="J69" s="63" t="s">
        <v>470</v>
      </c>
      <c r="K69" s="63">
        <v>100</v>
      </c>
      <c r="L69" s="63"/>
      <c r="M69" s="2" t="s">
        <v>47</v>
      </c>
      <c r="N69" s="2"/>
      <c r="O69" s="2">
        <v>30</v>
      </c>
      <c r="P69" s="2">
        <v>100</v>
      </c>
      <c r="Q69" s="2"/>
      <c r="R69" s="2"/>
    </row>
    <row r="70" spans="1:18" ht="75" x14ac:dyDescent="0.25">
      <c r="A70" s="10">
        <v>68</v>
      </c>
      <c r="B70" s="2" t="s">
        <v>299</v>
      </c>
      <c r="C70" s="2" t="s">
        <v>300</v>
      </c>
      <c r="D70" s="2" t="s">
        <v>16</v>
      </c>
      <c r="E70" s="2" t="s">
        <v>301</v>
      </c>
      <c r="F70" s="2" t="s">
        <v>302</v>
      </c>
      <c r="G70" s="2" t="s">
        <v>186</v>
      </c>
      <c r="H70" s="63" t="s">
        <v>303</v>
      </c>
      <c r="I70" s="63" t="s">
        <v>304</v>
      </c>
      <c r="J70" s="63" t="s">
        <v>305</v>
      </c>
      <c r="K70" s="2"/>
      <c r="L70" s="2">
        <v>500</v>
      </c>
      <c r="M70" s="2" t="s">
        <v>66</v>
      </c>
      <c r="N70" s="2"/>
      <c r="O70" s="2"/>
      <c r="P70" s="2"/>
      <c r="Q70" s="2"/>
      <c r="R70" s="2"/>
    </row>
    <row r="71" spans="1:18" ht="150" x14ac:dyDescent="0.25">
      <c r="A71" s="10">
        <v>69</v>
      </c>
      <c r="B71" s="2" t="s">
        <v>299</v>
      </c>
      <c r="C71" s="2" t="s">
        <v>300</v>
      </c>
      <c r="D71" s="2" t="s">
        <v>16</v>
      </c>
      <c r="E71" s="2" t="s">
        <v>301</v>
      </c>
      <c r="F71" s="2" t="s">
        <v>302</v>
      </c>
      <c r="G71" s="2" t="s">
        <v>186</v>
      </c>
      <c r="H71" s="63" t="s">
        <v>496</v>
      </c>
      <c r="I71" s="63" t="s">
        <v>471</v>
      </c>
      <c r="J71" s="63" t="s">
        <v>472</v>
      </c>
      <c r="K71" s="2">
        <v>100</v>
      </c>
      <c r="L71" s="2"/>
      <c r="M71" s="2" t="s">
        <v>47</v>
      </c>
      <c r="N71" s="2"/>
      <c r="O71" s="2">
        <v>30</v>
      </c>
      <c r="P71" s="2">
        <v>100</v>
      </c>
      <c r="Q71" s="2"/>
      <c r="R71" s="2"/>
    </row>
    <row r="72" spans="1:18" ht="90" x14ac:dyDescent="0.25">
      <c r="A72" s="10">
        <v>70</v>
      </c>
      <c r="B72" s="2" t="s">
        <v>299</v>
      </c>
      <c r="C72" s="2" t="s">
        <v>307</v>
      </c>
      <c r="D72" s="2" t="s">
        <v>16</v>
      </c>
      <c r="E72" s="2" t="s">
        <v>301</v>
      </c>
      <c r="F72" s="2" t="s">
        <v>308</v>
      </c>
      <c r="G72" s="2" t="s">
        <v>309</v>
      </c>
      <c r="H72" s="63" t="s">
        <v>310</v>
      </c>
      <c r="I72" s="63" t="s">
        <v>311</v>
      </c>
      <c r="J72" s="63" t="s">
        <v>312</v>
      </c>
      <c r="K72" s="18"/>
      <c r="L72" s="2">
        <v>50</v>
      </c>
      <c r="M72" s="2" t="s">
        <v>66</v>
      </c>
      <c r="N72" s="2"/>
      <c r="O72" s="2"/>
      <c r="P72" s="2"/>
      <c r="Q72" s="2"/>
      <c r="R72" s="66"/>
    </row>
    <row r="73" spans="1:18" ht="150" x14ac:dyDescent="0.25">
      <c r="A73" s="10">
        <v>71</v>
      </c>
      <c r="B73" s="2" t="s">
        <v>299</v>
      </c>
      <c r="C73" s="2" t="s">
        <v>307</v>
      </c>
      <c r="D73" s="2" t="s">
        <v>16</v>
      </c>
      <c r="E73" s="2" t="s">
        <v>301</v>
      </c>
      <c r="F73" s="2" t="s">
        <v>308</v>
      </c>
      <c r="G73" s="2" t="s">
        <v>309</v>
      </c>
      <c r="H73" s="63" t="s">
        <v>497</v>
      </c>
      <c r="I73" s="63" t="s">
        <v>473</v>
      </c>
      <c r="J73" s="63" t="s">
        <v>474</v>
      </c>
      <c r="K73" s="2">
        <v>100</v>
      </c>
      <c r="L73" s="2"/>
      <c r="M73" s="2" t="s">
        <v>47</v>
      </c>
      <c r="N73" s="2"/>
      <c r="O73" s="2">
        <v>30</v>
      </c>
      <c r="P73" s="2">
        <v>100</v>
      </c>
      <c r="Q73" s="2" t="s">
        <v>370</v>
      </c>
      <c r="R73" s="66">
        <v>114000000000</v>
      </c>
    </row>
    <row r="74" spans="1:18" ht="75" x14ac:dyDescent="0.25">
      <c r="A74" s="10">
        <v>72</v>
      </c>
      <c r="B74" s="2" t="s">
        <v>299</v>
      </c>
      <c r="C74" s="2" t="s">
        <v>314</v>
      </c>
      <c r="D74" s="2" t="s">
        <v>16</v>
      </c>
      <c r="E74" s="2" t="s">
        <v>301</v>
      </c>
      <c r="F74" s="2" t="s">
        <v>315</v>
      </c>
      <c r="G74" s="2" t="s">
        <v>227</v>
      </c>
      <c r="H74" s="63" t="s">
        <v>316</v>
      </c>
      <c r="I74" s="63" t="s">
        <v>317</v>
      </c>
      <c r="J74" s="63" t="s">
        <v>318</v>
      </c>
      <c r="K74" s="2"/>
      <c r="L74" s="2">
        <v>19</v>
      </c>
      <c r="M74" s="2" t="s">
        <v>66</v>
      </c>
      <c r="N74" s="2"/>
      <c r="O74" s="2"/>
      <c r="P74" s="2"/>
      <c r="Q74" s="2"/>
      <c r="R74" s="2"/>
    </row>
    <row r="75" spans="1:18" ht="150" x14ac:dyDescent="0.25">
      <c r="A75" s="10">
        <v>73</v>
      </c>
      <c r="B75" s="2" t="s">
        <v>299</v>
      </c>
      <c r="C75" s="2" t="s">
        <v>314</v>
      </c>
      <c r="D75" s="2" t="s">
        <v>16</v>
      </c>
      <c r="E75" s="2" t="s">
        <v>301</v>
      </c>
      <c r="F75" s="2" t="s">
        <v>315</v>
      </c>
      <c r="G75" s="2" t="s">
        <v>227</v>
      </c>
      <c r="H75" s="63" t="s">
        <v>498</v>
      </c>
      <c r="I75" s="63" t="s">
        <v>475</v>
      </c>
      <c r="J75" s="63" t="s">
        <v>476</v>
      </c>
      <c r="K75" s="2">
        <v>100</v>
      </c>
      <c r="L75" s="2"/>
      <c r="M75" s="2" t="s">
        <v>47</v>
      </c>
      <c r="N75" s="2"/>
      <c r="O75" s="2">
        <v>30</v>
      </c>
      <c r="P75" s="2">
        <v>100</v>
      </c>
      <c r="Q75" s="2"/>
      <c r="R75" s="2"/>
    </row>
    <row r="76" spans="1:18" ht="75" x14ac:dyDescent="0.25">
      <c r="A76" s="10">
        <v>74</v>
      </c>
      <c r="B76" s="2" t="s">
        <v>299</v>
      </c>
      <c r="C76" s="2" t="s">
        <v>320</v>
      </c>
      <c r="D76" s="2" t="s">
        <v>16</v>
      </c>
      <c r="E76" s="2" t="s">
        <v>301</v>
      </c>
      <c r="F76" s="2" t="s">
        <v>321</v>
      </c>
      <c r="G76" s="2" t="s">
        <v>58</v>
      </c>
      <c r="H76" s="63" t="s">
        <v>322</v>
      </c>
      <c r="I76" s="63" t="s">
        <v>323</v>
      </c>
      <c r="J76" s="63" t="s">
        <v>324</v>
      </c>
      <c r="K76" s="2"/>
      <c r="L76" s="2">
        <v>19200</v>
      </c>
      <c r="M76" s="2" t="s">
        <v>66</v>
      </c>
      <c r="N76" s="2"/>
      <c r="O76" s="2"/>
      <c r="P76" s="2"/>
      <c r="Q76" s="2"/>
      <c r="R76" s="66"/>
    </row>
    <row r="77" spans="1:18" ht="150" x14ac:dyDescent="0.25">
      <c r="A77" s="10">
        <v>75</v>
      </c>
      <c r="B77" s="2" t="s">
        <v>299</v>
      </c>
      <c r="C77" s="2" t="s">
        <v>320</v>
      </c>
      <c r="D77" s="2" t="s">
        <v>16</v>
      </c>
      <c r="E77" s="2" t="s">
        <v>301</v>
      </c>
      <c r="F77" s="2" t="s">
        <v>321</v>
      </c>
      <c r="G77" s="2" t="s">
        <v>58</v>
      </c>
      <c r="H77" s="63" t="s">
        <v>499</v>
      </c>
      <c r="I77" s="63" t="s">
        <v>477</v>
      </c>
      <c r="J77" s="63" t="s">
        <v>478</v>
      </c>
      <c r="K77" s="2">
        <v>100</v>
      </c>
      <c r="L77" s="2"/>
      <c r="M77" s="2" t="s">
        <v>47</v>
      </c>
      <c r="N77" s="2"/>
      <c r="O77" s="2">
        <v>30</v>
      </c>
      <c r="P77" s="2">
        <v>100</v>
      </c>
      <c r="Q77" s="2" t="s">
        <v>371</v>
      </c>
      <c r="R77" s="66">
        <v>14000000000</v>
      </c>
    </row>
    <row r="78" spans="1:18" ht="75" x14ac:dyDescent="0.25">
      <c r="A78" s="10">
        <v>76</v>
      </c>
      <c r="B78" s="2" t="s">
        <v>299</v>
      </c>
      <c r="C78" s="2" t="s">
        <v>326</v>
      </c>
      <c r="D78" s="2" t="s">
        <v>16</v>
      </c>
      <c r="E78" s="2" t="s">
        <v>301</v>
      </c>
      <c r="F78" s="2" t="s">
        <v>327</v>
      </c>
      <c r="G78" s="2" t="s">
        <v>309</v>
      </c>
      <c r="H78" s="63" t="s">
        <v>328</v>
      </c>
      <c r="I78" s="63" t="s">
        <v>329</v>
      </c>
      <c r="J78" s="63" t="s">
        <v>330</v>
      </c>
      <c r="K78" s="2"/>
      <c r="L78" s="2">
        <v>4</v>
      </c>
      <c r="M78" s="2" t="s">
        <v>66</v>
      </c>
      <c r="N78" s="2"/>
      <c r="O78" s="2"/>
      <c r="P78" s="2"/>
      <c r="Q78" s="2"/>
      <c r="R78" s="2"/>
    </row>
    <row r="79" spans="1:18" ht="165" x14ac:dyDescent="0.25">
      <c r="A79" s="10">
        <v>77</v>
      </c>
      <c r="B79" s="2" t="s">
        <v>299</v>
      </c>
      <c r="C79" s="2" t="s">
        <v>326</v>
      </c>
      <c r="D79" s="2" t="s">
        <v>16</v>
      </c>
      <c r="E79" s="2" t="s">
        <v>301</v>
      </c>
      <c r="F79" s="2" t="s">
        <v>327</v>
      </c>
      <c r="G79" s="2" t="s">
        <v>309</v>
      </c>
      <c r="H79" s="63" t="s">
        <v>500</v>
      </c>
      <c r="I79" s="63" t="s">
        <v>479</v>
      </c>
      <c r="J79" s="63" t="s">
        <v>480</v>
      </c>
      <c r="K79" s="2">
        <v>100</v>
      </c>
      <c r="L79" s="2"/>
      <c r="M79" s="2" t="s">
        <v>47</v>
      </c>
      <c r="N79" s="2"/>
      <c r="O79" s="2">
        <v>30</v>
      </c>
      <c r="P79" s="2">
        <v>100</v>
      </c>
      <c r="Q79" s="2"/>
      <c r="R79" s="2"/>
    </row>
    <row r="80" spans="1:18" ht="90" x14ac:dyDescent="0.25">
      <c r="A80" s="10">
        <v>78</v>
      </c>
      <c r="B80" s="2" t="s">
        <v>299</v>
      </c>
      <c r="C80" s="2" t="s">
        <v>307</v>
      </c>
      <c r="D80" s="2" t="s">
        <v>16</v>
      </c>
      <c r="E80" s="2" t="s">
        <v>301</v>
      </c>
      <c r="F80" s="2" t="s">
        <v>308</v>
      </c>
      <c r="G80" s="2">
        <v>0</v>
      </c>
      <c r="H80" s="63" t="s">
        <v>332</v>
      </c>
      <c r="I80" s="63" t="s">
        <v>333</v>
      </c>
      <c r="J80" s="63" t="s">
        <v>334</v>
      </c>
      <c r="K80" s="18"/>
      <c r="L80" s="2">
        <v>15</v>
      </c>
      <c r="M80" s="2" t="s">
        <v>66</v>
      </c>
      <c r="N80" s="2"/>
      <c r="O80" s="2"/>
      <c r="P80" s="2"/>
      <c r="Q80" s="2"/>
      <c r="R80" s="2"/>
    </row>
    <row r="81" spans="1:18" ht="75" x14ac:dyDescent="0.25">
      <c r="A81" s="10">
        <v>79</v>
      </c>
      <c r="B81" s="2" t="s">
        <v>299</v>
      </c>
      <c r="C81" s="2" t="s">
        <v>336</v>
      </c>
      <c r="D81" s="2" t="s">
        <v>16</v>
      </c>
      <c r="E81" s="2" t="s">
        <v>301</v>
      </c>
      <c r="F81" s="2" t="s">
        <v>337</v>
      </c>
      <c r="G81" s="2" t="s">
        <v>227</v>
      </c>
      <c r="H81" s="63" t="s">
        <v>338</v>
      </c>
      <c r="I81" s="63" t="s">
        <v>339</v>
      </c>
      <c r="J81" s="63" t="s">
        <v>340</v>
      </c>
      <c r="K81" s="2">
        <v>11</v>
      </c>
      <c r="L81" s="2">
        <v>12</v>
      </c>
      <c r="M81" s="2" t="s">
        <v>66</v>
      </c>
      <c r="N81" s="2"/>
      <c r="O81" s="2"/>
      <c r="P81" s="2"/>
      <c r="Q81" s="2"/>
      <c r="R81" s="2"/>
    </row>
    <row r="82" spans="1:18" ht="165" x14ac:dyDescent="0.25">
      <c r="A82" s="10">
        <v>80</v>
      </c>
      <c r="B82" s="2" t="s">
        <v>299</v>
      </c>
      <c r="C82" s="2" t="s">
        <v>336</v>
      </c>
      <c r="D82" s="2" t="s">
        <v>16</v>
      </c>
      <c r="E82" s="2" t="s">
        <v>301</v>
      </c>
      <c r="F82" s="2" t="s">
        <v>337</v>
      </c>
      <c r="G82" s="2" t="s">
        <v>227</v>
      </c>
      <c r="H82" s="63" t="s">
        <v>501</v>
      </c>
      <c r="I82" s="63" t="s">
        <v>481</v>
      </c>
      <c r="J82" s="63" t="s">
        <v>482</v>
      </c>
      <c r="K82" s="2">
        <v>100</v>
      </c>
      <c r="L82" s="2"/>
      <c r="M82" s="2" t="s">
        <v>47</v>
      </c>
      <c r="N82" s="2"/>
      <c r="O82" s="2">
        <v>30</v>
      </c>
      <c r="P82" s="2">
        <v>100</v>
      </c>
      <c r="Q82" s="2"/>
      <c r="R82" s="2"/>
    </row>
    <row r="83" spans="1:18" ht="75" x14ac:dyDescent="0.25">
      <c r="A83" s="10">
        <v>81</v>
      </c>
      <c r="B83" s="2" t="s">
        <v>299</v>
      </c>
      <c r="C83" s="2" t="s">
        <v>326</v>
      </c>
      <c r="D83" s="2" t="s">
        <v>16</v>
      </c>
      <c r="E83" s="2" t="s">
        <v>301</v>
      </c>
      <c r="F83" s="2" t="s">
        <v>342</v>
      </c>
      <c r="G83" s="2" t="s">
        <v>200</v>
      </c>
      <c r="H83" s="63" t="s">
        <v>343</v>
      </c>
      <c r="I83" s="63" t="s">
        <v>344</v>
      </c>
      <c r="J83" s="63" t="s">
        <v>345</v>
      </c>
      <c r="K83" s="2">
        <v>8000</v>
      </c>
      <c r="L83" s="2"/>
      <c r="M83" s="2" t="s">
        <v>66</v>
      </c>
      <c r="N83" s="2">
        <v>0</v>
      </c>
      <c r="O83" s="2">
        <v>0</v>
      </c>
      <c r="P83" s="2">
        <v>50000</v>
      </c>
      <c r="Q83" s="2"/>
      <c r="R83" s="2"/>
    </row>
    <row r="84" spans="1:18" ht="75" x14ac:dyDescent="0.25">
      <c r="A84" s="10">
        <v>82</v>
      </c>
      <c r="B84" s="2" t="s">
        <v>299</v>
      </c>
      <c r="C84" s="2" t="s">
        <v>314</v>
      </c>
      <c r="D84" s="2" t="s">
        <v>16</v>
      </c>
      <c r="E84" s="2" t="s">
        <v>301</v>
      </c>
      <c r="F84" s="2" t="s">
        <v>315</v>
      </c>
      <c r="G84" s="2">
        <v>0</v>
      </c>
      <c r="H84" s="63" t="s">
        <v>347</v>
      </c>
      <c r="I84" s="63" t="s">
        <v>348</v>
      </c>
      <c r="J84" s="63" t="s">
        <v>349</v>
      </c>
      <c r="K84" s="2"/>
      <c r="L84" s="2">
        <v>382</v>
      </c>
      <c r="M84" s="2" t="s">
        <v>66</v>
      </c>
      <c r="N84" s="2"/>
      <c r="O84" s="2"/>
      <c r="P84" s="2"/>
      <c r="Q84" s="2"/>
      <c r="R84" s="2"/>
    </row>
  </sheetData>
  <autoFilter ref="A1:R84" xr:uid="{B23A1D06-4B13-4AC5-8A99-72BA1EBC203D}">
    <filterColumn colId="13" showButton="0"/>
    <filterColumn colId="14" showButton="0"/>
  </autoFilter>
  <mergeCells count="16">
    <mergeCell ref="Q1:Q2"/>
    <mergeCell ref="R1:R2"/>
    <mergeCell ref="L1:L2"/>
    <mergeCell ref="G1:G2"/>
    <mergeCell ref="I1:I2"/>
    <mergeCell ref="M1:M2"/>
    <mergeCell ref="H1:H2"/>
    <mergeCell ref="J1:J2"/>
    <mergeCell ref="K1:K2"/>
    <mergeCell ref="N1:P1"/>
    <mergeCell ref="F1:F2"/>
    <mergeCell ref="A1:A2"/>
    <mergeCell ref="B1:B2"/>
    <mergeCell ref="C1:C2"/>
    <mergeCell ref="D1:D2"/>
    <mergeCell ref="E1:E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09f2c71-7c7b-4415-9a6b-9dbef041b83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F54785E37441E41AE7FEFEFBC621F10" ma:contentTypeVersion="10" ma:contentTypeDescription="Crear nuevo documento." ma:contentTypeScope="" ma:versionID="0a843d0fbde5bde81d7cc80d22ec6644">
  <xsd:schema xmlns:xsd="http://www.w3.org/2001/XMLSchema" xmlns:xs="http://www.w3.org/2001/XMLSchema" xmlns:p="http://schemas.microsoft.com/office/2006/metadata/properties" xmlns:ns3="e09f2c71-7c7b-4415-9a6b-9dbef041b83f" targetNamespace="http://schemas.microsoft.com/office/2006/metadata/properties" ma:root="true" ma:fieldsID="6e5b15e2d92984c09603d6455d878c16" ns3:_="">
    <xsd:import namespace="e09f2c71-7c7b-4415-9a6b-9dbef041b83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9f2c71-7c7b-4415-9a6b-9dbef041b83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517287-8311-41AA-9F54-9915D7D4DFF9}">
  <ds:schemaRefs>
    <ds:schemaRef ds:uri="http://schemas.microsoft.com/sharepoint/v3/contenttype/forms"/>
  </ds:schemaRefs>
</ds:datastoreItem>
</file>

<file path=customXml/itemProps2.xml><?xml version="1.0" encoding="utf-8"?>
<ds:datastoreItem xmlns:ds="http://schemas.openxmlformats.org/officeDocument/2006/customXml" ds:itemID="{0E429E48-92BE-4418-8984-6FD3D296AB18}">
  <ds:schemaRefs>
    <ds:schemaRef ds:uri="e09f2c71-7c7b-4415-9a6b-9dbef041b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dcmitype/"/>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86D21C10-0439-4CC4-88D3-E0D46097EB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9f2c71-7c7b-4415-9a6b-9dbef041b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Hoja2</vt:lpstr>
      <vt:lpstr>Hoja3</vt:lpstr>
      <vt:lpstr>SEGUIMIENTO SEGUNDO TRIMESTRE</vt:lpstr>
      <vt:lpstr>SEGUIMIENTOS 2024</vt:lpstr>
      <vt:lpstr>PLAN DE ACCIÓN</vt:lpstr>
      <vt:lpstr>DELEGADOS</vt:lpstr>
      <vt:lpstr>PLAN DE ACCION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Gineth Liliana González Vargas</dc:creator>
  <cp:keywords/>
  <dc:description/>
  <cp:lastModifiedBy>Heidy Johanna Mora Sierra</cp:lastModifiedBy>
  <cp:revision/>
  <dcterms:created xsi:type="dcterms:W3CDTF">2024-10-04T16:44:59Z</dcterms:created>
  <dcterms:modified xsi:type="dcterms:W3CDTF">2025-02-18T19:12:39Z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0x0101009F54785E37441E41AE7FEFEFBC621F10</vt:lpwstr>
  </property>
</Properties>
</file>