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inigualdadgovco-my.sharepoint.com/personal/plopez_minigualdad_gov_co/Documents/DCTOS MINIGUALDAD/"/>
    </mc:Choice>
  </mc:AlternateContent>
  <xr:revisionPtr revIDLastSave="0" documentId="8_{0A039CF5-4BCA-4DB2-AF23-E4B5092E4C8B}" xr6:coauthVersionLast="47" xr6:coauthVersionMax="47" xr10:uidLastSave="{00000000-0000-0000-0000-000000000000}"/>
  <bookViews>
    <workbookView xWindow="-120" yWindow="-120" windowWidth="29040" windowHeight="15720" firstSheet="3" activeTab="3" xr2:uid="{7583DF00-9DF6-4A33-845B-63E74FCC3618}"/>
  </bookViews>
  <sheets>
    <sheet name="Hoja2" sheetId="3" state="hidden" r:id="rId1"/>
    <sheet name="Hoja3" sheetId="4" state="hidden" r:id="rId2"/>
    <sheet name="SEGUIMIENTO SEGUNDO TRIMESTRE" sheetId="1" state="hidden" r:id="rId3"/>
    <sheet name="SEGUIMIENTOS 2024" sheetId="2" r:id="rId4"/>
    <sheet name="SEGUIMIENTO DICIEMBRE" sheetId="9" state="hidden" r:id="rId5"/>
    <sheet name="PLAN DE ACCIÓN" sheetId="6" r:id="rId6"/>
    <sheet name="DELEGADOS" sheetId="7" state="hidden" r:id="rId7"/>
    <sheet name="PLAN DE ACCION" sheetId="5" state="hidden" r:id="rId8"/>
  </sheets>
  <definedNames>
    <definedName name="_xlnm._FilterDatabase" localSheetId="6" hidden="1">DELEGADOS!$A$1:$B$40</definedName>
    <definedName name="_xlnm._FilterDatabase" localSheetId="7" hidden="1">'PLAN DE ACCION'!$A$1:$R$84</definedName>
    <definedName name="_xlnm._FilterDatabase" localSheetId="5" hidden="1">'PLAN DE ACCIÓN'!$A$9:$S$91</definedName>
    <definedName name="_xlnm._FilterDatabase" localSheetId="4" hidden="1">'SEGUIMIENTO DICIEMBRE'!$A$3:$T$85</definedName>
    <definedName name="_xlnm._FilterDatabase" localSheetId="2" hidden="1">'SEGUIMIENTO SEGUNDO TRIMESTRE'!$A$1:$P$65</definedName>
    <definedName name="_xlnm._FilterDatabase" localSheetId="3" hidden="1">'SEGUIMIENTOS 2024'!$B$7:$AC$62</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2" l="1"/>
  <c r="W20" i="2"/>
  <c r="AC20" i="2" s="1"/>
  <c r="AC18" i="2"/>
  <c r="AC22" i="2"/>
  <c r="AC23" i="2"/>
  <c r="AC29" i="2"/>
  <c r="AC39" i="2"/>
  <c r="AC42" i="2"/>
  <c r="AC60" i="2"/>
  <c r="AC62" i="2"/>
  <c r="W56" i="2"/>
  <c r="AA56" i="2"/>
  <c r="AC56" i="2" s="1"/>
  <c r="W8" i="2" l="1"/>
  <c r="W46" i="2" l="1"/>
  <c r="AA45" i="2" l="1"/>
  <c r="AC45" i="2" l="1"/>
  <c r="W53" i="2"/>
  <c r="W54" i="2"/>
  <c r="W52" i="2"/>
  <c r="S83" i="9" l="1"/>
  <c r="S80" i="9"/>
  <c r="S78" i="9"/>
  <c r="S76" i="9"/>
  <c r="S74" i="9"/>
  <c r="S72" i="9"/>
  <c r="S70" i="9"/>
  <c r="S69" i="9"/>
  <c r="S68" i="9"/>
  <c r="S54" i="9"/>
  <c r="S52" i="9"/>
  <c r="S51" i="9"/>
  <c r="S50" i="9"/>
  <c r="S48" i="9"/>
  <c r="S46" i="9"/>
  <c r="S44" i="9"/>
  <c r="S43" i="9"/>
  <c r="S42" i="9"/>
  <c r="S40" i="9"/>
  <c r="S38" i="9"/>
  <c r="S37" i="9"/>
  <c r="S34" i="9"/>
  <c r="S33" i="9"/>
  <c r="S32" i="9"/>
  <c r="S31" i="9"/>
  <c r="S30" i="9"/>
  <c r="S29" i="9"/>
  <c r="S28" i="9"/>
  <c r="S27" i="9"/>
  <c r="S26" i="9"/>
  <c r="S24" i="9"/>
  <c r="S23" i="9"/>
  <c r="S22" i="9"/>
  <c r="S21" i="9"/>
  <c r="S20" i="9"/>
  <c r="S17" i="9"/>
  <c r="S16" i="9"/>
  <c r="S13" i="9"/>
  <c r="S12" i="9"/>
  <c r="S11" i="9"/>
  <c r="S10" i="9"/>
  <c r="S9" i="9"/>
  <c r="S7" i="9"/>
  <c r="S6" i="9"/>
  <c r="S5" i="9"/>
  <c r="S4" i="9"/>
  <c r="AA8" i="2"/>
  <c r="AA9" i="2"/>
  <c r="AA61" i="2"/>
  <c r="AA59" i="2"/>
  <c r="AA58" i="2"/>
  <c r="AA57" i="2"/>
  <c r="AA55" i="2"/>
  <c r="AA54" i="2"/>
  <c r="AA53" i="2"/>
  <c r="AA52" i="2"/>
  <c r="AA50" i="2"/>
  <c r="AA49" i="2"/>
  <c r="AA48" i="2"/>
  <c r="AA47" i="2"/>
  <c r="AA46" i="2"/>
  <c r="AA44" i="2"/>
  <c r="AA43" i="2"/>
  <c r="AA41" i="2"/>
  <c r="AA40" i="2"/>
  <c r="AA38" i="2"/>
  <c r="AA37" i="2"/>
  <c r="AA36" i="2"/>
  <c r="AA35" i="2"/>
  <c r="AA34" i="2"/>
  <c r="AA33" i="2"/>
  <c r="AA32" i="2"/>
  <c r="AA31" i="2"/>
  <c r="AA30" i="2"/>
  <c r="AA28" i="2"/>
  <c r="AA27" i="2"/>
  <c r="AA26" i="2"/>
  <c r="AA25" i="2"/>
  <c r="AA24" i="2"/>
  <c r="AA21" i="2"/>
  <c r="AA20" i="2"/>
  <c r="AA17" i="2"/>
  <c r="AA16" i="2"/>
  <c r="AA15" i="2"/>
  <c r="AA14" i="2"/>
  <c r="AA13" i="2"/>
  <c r="AA11" i="2"/>
  <c r="AA10" i="2"/>
  <c r="AC36" i="2" l="1"/>
  <c r="AC32" i="2"/>
  <c r="AC33" i="2"/>
  <c r="AC11" i="2"/>
  <c r="AC49" i="2"/>
  <c r="AC40" i="2"/>
  <c r="AC41" i="2"/>
  <c r="AC48" i="2"/>
  <c r="AC9" i="2"/>
  <c r="AC34" i="2"/>
  <c r="AC35" i="2"/>
  <c r="AC37" i="2"/>
  <c r="AC10" i="2"/>
  <c r="AC43" i="2"/>
  <c r="AC13" i="2"/>
  <c r="AC44" i="2"/>
  <c r="AC14" i="2"/>
  <c r="AC46" i="2"/>
  <c r="AC15" i="2"/>
  <c r="AC47" i="2"/>
  <c r="AC16" i="2"/>
  <c r="AC17" i="2"/>
  <c r="AC50" i="2"/>
  <c r="AC21" i="2"/>
  <c r="AC52" i="2"/>
  <c r="AC24" i="2"/>
  <c r="AC53" i="2"/>
  <c r="AC25" i="2"/>
  <c r="AC54" i="2"/>
  <c r="AC26" i="2"/>
  <c r="AC55" i="2"/>
  <c r="AC27" i="2"/>
  <c r="AC57" i="2"/>
  <c r="AC28" i="2"/>
  <c r="AC58" i="2"/>
  <c r="AC59" i="2"/>
  <c r="AC31" i="2"/>
  <c r="AC61" i="2"/>
  <c r="W40" i="2"/>
  <c r="W44" i="2"/>
  <c r="W43" i="2"/>
  <c r="W61" i="2" l="1"/>
  <c r="W59" i="2"/>
  <c r="W58" i="2"/>
  <c r="W57" i="2"/>
  <c r="W55" i="2"/>
  <c r="W45" i="2" l="1"/>
  <c r="W50" i="2" l="1"/>
  <c r="W49" i="2"/>
  <c r="W28" i="2" l="1"/>
  <c r="W25" i="2"/>
  <c r="W26" i="2"/>
  <c r="W27" i="2"/>
  <c r="W24" i="2"/>
  <c r="W11" i="2" l="1"/>
  <c r="W10" i="2" l="1"/>
  <c r="W36" i="2" l="1"/>
  <c r="W9" i="2" l="1"/>
  <c r="W41" i="2"/>
  <c r="W38" i="2"/>
  <c r="W37" i="2"/>
  <c r="W35" i="2"/>
  <c r="W34" i="2"/>
  <c r="W33" i="2"/>
  <c r="W32" i="2"/>
  <c r="W31" i="2"/>
  <c r="W30" i="2"/>
  <c r="W17" i="2"/>
  <c r="W16" i="2"/>
  <c r="W15" i="2"/>
  <c r="W14" i="2"/>
  <c r="W13" i="2"/>
  <c r="M31" i="1" l="1"/>
  <c r="N31" i="1" s="1"/>
  <c r="M30" i="1"/>
  <c r="N30" i="1" s="1"/>
  <c r="M29" i="1"/>
  <c r="N29" i="1" s="1"/>
  <c r="M28" i="1"/>
  <c r="N28" i="1" s="1"/>
  <c r="M27" i="1"/>
  <c r="N2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<sst xmlns="http://schemas.openxmlformats.org/spreadsheetml/2006/main" count="4861" uniqueCount="691">
  <si>
    <t>Etiquetas de fila</t>
  </si>
  <si>
    <t>Oficina Asesora de Comunicaciones</t>
  </si>
  <si>
    <t>Oficina de Alianzas Estratégicas y Cooperación Internacional</t>
  </si>
  <si>
    <t>Oficina de Control Interno Disciplinario</t>
  </si>
  <si>
    <t>Oficina de Proyectos para la Igualdad y la Equidad</t>
  </si>
  <si>
    <t>Oficina de Relacionamiento con la Ciudadanía</t>
  </si>
  <si>
    <t>Oficina de Saberes y Conocimientos Estratégicos</t>
  </si>
  <si>
    <t>Oficina de Tecnologías de la Información</t>
  </si>
  <si>
    <t>Oficina Jurídica</t>
  </si>
  <si>
    <t>Secretaria General</t>
  </si>
  <si>
    <t>Subdirección Adminsitrativa y financiera</t>
  </si>
  <si>
    <t>Subdirección contractual</t>
  </si>
  <si>
    <t>Viceministerio de la Juventud</t>
  </si>
  <si>
    <t>Viceministerio de las Diversidades</t>
  </si>
  <si>
    <t>Viceministerio de las Mujeres</t>
  </si>
  <si>
    <t>Viceministerio de pueblos Étnicos y Campesinos</t>
  </si>
  <si>
    <t>Viceministerio para las Poblaciones y Territorios Excluidos y la Superación de la Pobreza</t>
  </si>
  <si>
    <t>Total general</t>
  </si>
  <si>
    <t>pendiente meta</t>
  </si>
  <si>
    <t xml:space="preserve">Oficina Asesora de Planeacion </t>
  </si>
  <si>
    <t>pendiente seguimiento y programacion</t>
  </si>
  <si>
    <t>Oficina de control interno</t>
  </si>
  <si>
    <t>pendiente indicador</t>
  </si>
  <si>
    <t>Objetivo Estratégico / Operativo</t>
  </si>
  <si>
    <t>Dirección</t>
  </si>
  <si>
    <t>Dependencia</t>
  </si>
  <si>
    <t>Proceso</t>
  </si>
  <si>
    <t>Programa / Proyecto</t>
  </si>
  <si>
    <t>Estrategia transformadora</t>
  </si>
  <si>
    <t>Actividad</t>
  </si>
  <si>
    <t>Indicador</t>
  </si>
  <si>
    <t>Formula</t>
  </si>
  <si>
    <t xml:space="preserve">Meta </t>
  </si>
  <si>
    <t>Unidad de medida</t>
  </si>
  <si>
    <t>Programación junio</t>
  </si>
  <si>
    <t>Programación septiembre</t>
  </si>
  <si>
    <t>Programación Diciembre</t>
  </si>
  <si>
    <t>Resultado Cuantitativo</t>
  </si>
  <si>
    <t>Resultado Cualitativo Enero a Junio</t>
  </si>
  <si>
    <t>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t>
  </si>
  <si>
    <t>No aplica</t>
  </si>
  <si>
    <t>Gestión de comunicaciones  </t>
  </si>
  <si>
    <t>No Aplica</t>
  </si>
  <si>
    <t>Gobernanza Interna</t>
  </si>
  <si>
    <t>Divulgar a la población sujeta de derechos, a funcionarios y contratistas de Minigualdad, información relevante aprobada por Comunicaciones.</t>
  </si>
  <si>
    <t xml:space="preserve">Piezas comunicativas internas y externas publicadas en medios de comunicación </t>
  </si>
  <si>
    <t>(Número de piezas publicadas en medios de comunicación / Número de piezas de comunicación proyectadas por la oficina de Comunicaciones)*100</t>
  </si>
  <si>
    <t>Porcentaje</t>
  </si>
  <si>
    <t>Desde enero a junio de 2024 se publicaron 263 piezas de comunicación internas y externas frenta a 502 piezas de comunicación proyectadas, las que no fueron proyectadas corresponden a cambios en las agendas, cancelación del evento, entre otros.</t>
  </si>
  <si>
    <t xml:space="preserve">Oficina Asesora de Planeación </t>
  </si>
  <si>
    <t>Gestion Estrategica</t>
  </si>
  <si>
    <t>Implementación de políticas MIPG</t>
  </si>
  <si>
    <t>Porcentaje de implementación de políticas MIPG</t>
  </si>
  <si>
    <t>(Número de políticas aprobadas y en implementadas / Total de políticas MIPG) x 100</t>
  </si>
  <si>
    <t>Implementar las acciones del programa de transparencia y ética pública  (Plan Anticorrupción y Atención al Ciudadano)</t>
  </si>
  <si>
    <t>Cumplimiento del programa de  transparencia y ética pública  (Plan Anticorrupción y Atención al Ciudadano)</t>
  </si>
  <si>
    <t xml:space="preserve">(Numero de actividades cumplidas del programa de  transparencia y ética pública  / total de actividades programadas del programa de  transparencia y ética pública  </t>
  </si>
  <si>
    <t>Gestión de cooperación internacional</t>
  </si>
  <si>
    <t xml:space="preserve">Ecosistema Institucional del Sector Igualdad y Equidad </t>
  </si>
  <si>
    <t xml:space="preserve">Participar en espacios estratégicos internacionales de interés para el Ministerio </t>
  </si>
  <si>
    <t>(Número de espacios internacionales en los que participa el MIE / Número de espacios en los que se invita al Ministerio y aprobados para participación)*100</t>
  </si>
  <si>
    <t>Número de espacios internacionales en los que participa el MIE / Número de espacios en los que se invita al Ministerio y aprobados para participación</t>
  </si>
  <si>
    <t>De enero a Junio se ha particiapado en 
1. Participación en El 68o período de sesiones de la Comisión de la Condición Jurídica y Social de la Mujer (CSW68) - Viceministerio de Mujeres 
2. Participación en el Foro de la Juventud del ECOSOC 2024 de las Naciones Unidas: "Jóvenes dando forma a soluciones sostenibles e innovadoras: Reforzar la Agenda 2030 y erradicar la pobreza en tiempos de crisis” 16, 17 y 18 de abril de 2024</t>
  </si>
  <si>
    <t xml:space="preserve">Suscribir acuerdos de cooperación internacional y/o alianzas estratégicas para el impulso de las acciones priorizadas por el Ministerio </t>
  </si>
  <si>
    <t xml:space="preserve">Acuerdos suscritos de cooperación internacional </t>
  </si>
  <si>
    <t xml:space="preserve">Número de acuerdos suscritos de cooperación internacional </t>
  </si>
  <si>
    <t>Número</t>
  </si>
  <si>
    <t>el 17 de abril se suscribió un convenio de cooperación internacional con el Organismo Iberoamericano para la Juventud</t>
  </si>
  <si>
    <t xml:space="preserve">Oficina de control Interno  </t>
  </si>
  <si>
    <t>Desarrollar los trabajo de aseguramiento y asesoramiento incluidos en el Plan Anual de Auditoria de la vigencia, aprobados por el Comité Institucional de Control Interno</t>
  </si>
  <si>
    <t>Porcentaje de cumplimiento del Plan</t>
  </si>
  <si>
    <t>(Número de trabajos ejecutados/Número de trabajos planeados)*100</t>
  </si>
  <si>
    <t>Gestión de control Interno Disciplinario</t>
  </si>
  <si>
    <t>Implementar una estrategía de socializacion del canal oficial de comunicación para el trámite a quejas disciplinarias</t>
  </si>
  <si>
    <t>Estrategia de socializacion del canal oficial de comunicaicón para el trámite a quejas disciplinarias</t>
  </si>
  <si>
    <t>Porcentaje de avance del a implementación de la estrategía de socialización del canal oficial.
Hito 1: Creación del canal oficial para la recepción y trámite de quejas. 50%
Hito 2: Levantar inventario de quejas. 50%</t>
  </si>
  <si>
    <t>De enero a junio no se presentaron avances en el indicador</t>
  </si>
  <si>
    <t>Gestión de Proyectos para la Igualdad</t>
  </si>
  <si>
    <t>Acompañar a las entidades territoriales y organizaciones sociales en la formulación y estructuración de proyectos.</t>
  </si>
  <si>
    <t>Asesorías realizadas a entidades territoriales y/u organizaciones sociales en la revisión de proyectos.</t>
  </si>
  <si>
    <t>(Sumatoria de asesorías realizadas a entidades territoriales y/u organizaciones sociales en la revisión de proyectos. / Total de asesorías solicitadas por entidades territoriales y/u organizaciones sociales en la revisión de proyectos)*100</t>
  </si>
  <si>
    <t xml:space="preserve">Durante el período reportado, que abarca el primer y segundo trimestre de 2024, se solicitaron y realizaron un total de 105 asesorías a entidades territoriales y organizaciones sociales para la revisión de proyectos. La distribución de las asesorías fue la siguiente: 2 en enero, 12 en febrero, 8 en marzo, 22 en abril, 25 en mayo y 36 en junio. Es importante destacar que todas las solicitudes fueron atendidas dentro del plazo límite (periodo reportado), lo que significa que se alcanzó un cumplimiento del 100% en la atención oportuna de las mismas.
</t>
  </si>
  <si>
    <t>Trabajar conjuntamente con las dependencias en la formulación de proyectos según solicitud.</t>
  </si>
  <si>
    <t>Proyectos trabajados conjuntamente con las dependencias, finalizados.</t>
  </si>
  <si>
    <t>(Sumatoria de proyectos  trabajados conjuntamente con las depednencias, finalizados/ Total de proyectos trabajados conjuntamente con las dependencias)*100</t>
  </si>
  <si>
    <t>Durante el período reportado, que abarca el primer semestre de 2024, se trabajó de manera conjunta con las distintas dependencias, logrando finalizar un total de 19 proyectos de los 25 que se estuvieron trabajando. Esto implica que, a la fecha de corte, la Oficina de Proyectos para la Igualdad y Equidad aún tenía 6 proyectos pendientes (en estado de primera revisión). Este retraso se debe entre otros a que, al momento del cierre del período, algunos programas se encontraban en ajustes. En consecuencia, para el período objeto de análisis, la Oficina alcanzó un nivel de cumplimiento del 76% en la finalización de los proyectos trabajados conjuntamente con las dependencias.</t>
  </si>
  <si>
    <t>Atención a la ciudadanía  </t>
  </si>
  <si>
    <t>Atender a la ciudadania en los canales dispuestos por la entidad (Presencial, Telefonico a traves del correo electronico relacionamiento con la ciudadania.</t>
  </si>
  <si>
    <t>Porcentaje de atenciones brindadas a la ciudadania canales presencial, telefonico y PQRSDF</t>
  </si>
  <si>
    <t>(Sumatoria de atenciones brindadas a la ciudadania canales presencial, telefonico y PQRSDF/ Total de atenciones solicitadas por la ciudadania canales presencial, telefonico y PQRSDF)*100</t>
  </si>
  <si>
    <t>En el período objeto de reporte, la Oficina de Relacionamiento con la Ciudadanía brindó un total de 86 atenciones, distribuidas de la siguiente manera:
Canal Presencial: 20
Canal Telefónico: N/A debido a que no había entrado en funcionamiento la línea.
PQRSD: 66</t>
  </si>
  <si>
    <t>Gestión de saberes y conocimientos estratégicos  </t>
  </si>
  <si>
    <t xml:space="preserve">Articular programas, políticas y estrategias dirigidos a las poblaciones competencia del Ministerio incorporando los enfoques de derechos, género, étnico-racial y antiracista, territorial, diferencial, interseccional, de justicia ambiental y cambio climático y curso de vida,  para territorios y poblacio­nes históricamente excluidos y marginados. </t>
  </si>
  <si>
    <t>Número de programas, políticas y estrategias diseñadas</t>
  </si>
  <si>
    <t>Sumatoria de programas, políticas y estrategias diseñadas</t>
  </si>
  <si>
    <t>i) Se diseñaron 13 programas en el II trimestre que cuentan con documento técnico finalizado:
1. Abordaje Integral de Violencias contra las Mujeres
2. Tejiendo Comunidad para personas con discapacidad.
3. Aguante Popular por la Vida- barrismo Social.
4. Programa Nacional de Cuidado
5. Tejiendo Dignidad Habitantes de Calle.
6. Economía popular para la superación de la pobreza.
7. Raíces en movimiento: Migración y Acogida.
8. Jóvenes Guardianes de la Naturaleza
9. Tejiendo sistemas económicos propios.
10. Diversidades en Dignidad.
11. Juventudes Tejiendo Bienestar.
12. Innovación Pública y popular para la I&amp;E
13. Reconocimiento y dignidad para la vida plena de personas mayores.
ii) En materia de políticas: 
14) Inicia construcción del PAS del CONPES LGBTIQ+ en el II trimestre. La OSCE apoyó los avances de la Dirección. 
15) Validación del diagnóstico y árbol de problemas del CONPES de Derecho Humano a la Alimentación con el DNP. 
16)Inicia construcción del PAS del CONPES LGBTIQ+ en el II trimestre. La OSCE apoyó los avances de la Dirección. 
iii) En materia de estrategias: se elaboraron las siguientes estrategias transformadoras contenidas en la Resolución Interna No. 669 del Ministerio. 
17) Alianzas Público-Populares, Comunitarias y Solidarias   
18)Iniciativas Productivas  
19) Infraestructura para Cerrar Brechas    
20)Espacios para la Juntanza    
21)Cambio Cultural para la Erradicación de todas las formas de discriminación  
22)Abordaje Psicosocial, Psicoespiritual y Bien-Estar   
23)Reconocimiento, Difusión y Trasmisión de Saberes  
24)Ecosistema Institucional del Sector Igualdad y Equidad    
25)Gobernanza Interna   
26)Condiciones para la Realización de una Vida Digna    
27)Acompañamiento para el Restablecimiento de Derechos    
iv) En materia de enfoques: se elaboraron los siguientes enfoques con sus criterios de adherencia contenidos en la Resolución Interna No. 668 del Ministerio: 
28)Enfoques de derechos
29)Género
30)Étnico-racial y antiracista
31)Territorial
32)Diferencial
33)Interseccional
34)Justicia ambiental y cambio climático 
35)Curso de vida</t>
  </si>
  <si>
    <t>Coordinar con las demás dependencias del Ministerio, la divulgación de Información, herramientas técnicas y pedagógicas elaboradas en el marco de la com­petencia del Ministerio.
Establecer alianzas y redes de colaboración con instituciones académicas, cen­tros de Investigación, organizaciones de la sociedad civil, organismos internacionales y otros actores relevantes, con el fin de crear agendas comunes en el ámbito de la protección de derechos de las poblaciones de competencia del Ministerio con enfoques de derechos, género, territorial, diferencial, étnico-racial e interseccional</t>
  </si>
  <si>
    <t xml:space="preserve">Productos y procesos de información, conocimientos y saberes generados. </t>
  </si>
  <si>
    <t xml:space="preserve">Sumatoria de productos y procesos de información, conocimientos y saberes generados. </t>
  </si>
  <si>
    <t xml:space="preserve">De acuerdo con el memorando #18:
1. Herramientas para la recolección, procesamiento y análisis de información: línea base programa Hambre Cero Cartagena y Cúcuta, acción nulidad JeP, 2 instrumentos para JeP, 1 instrumento para pre-icfes. 
2. Mapas: 1 ruta fluvial de cuidado
3. Contextos Gobierno con el Pueblo: 5
4. Dashboards: feminicidios, comedores, programas x municipio.
5. Conceptos técnicos para implementación de programas. 
para un total de 16 productos y procesos de información, conocimientos y saberes generados
</t>
  </si>
  <si>
    <t xml:space="preserve">Coordinar y apoyar la definición y construcción de estándares de datos abiertos que deben presentar los observatorios y sistemas de información y monitoreo relacionados con los grupos poblacionales del ámbito de competencia del Ministerio, en coordinación con la Oficina de Tecnologías y Sistemas de Información, y de conformidad con las disposiciones técnicas y legales vigentes. </t>
  </si>
  <si>
    <t>Implementación del sistema de monitoreo de cambios materiales para el cierre de brechas</t>
  </si>
  <si>
    <t>Avance en la implementación del sistema de monitoreo de cambios materiales para el cierre de brechas
Hito 1: Identificación y diseño de indicadores con plan de monitoreo (34%)
Hito 2: Sistema de Monitoreo diseñado (33%)
Hito 3: Sistema de monitoreo operando (33%)</t>
  </si>
  <si>
    <t>Con base en los programas diseñados se identificaron los indicadores de impacto a partir de las teorías de cambio, y se diseñaron los requerimientos del sistema de monitoreo. También se avanzo en el levantamiento de la linea base de 2 programas Jóvenes Guardianes de la Naturaleza y Hambre Cero.  Correspondiente al hito 1 del indicador.</t>
  </si>
  <si>
    <t>Gestión de tecnologías de la información </t>
  </si>
  <si>
    <t>Avanzar en la formulacion del Plan Estratégico de Tecnologías de la Información y las Comunicaciones – PETI</t>
  </si>
  <si>
    <t>Documento de definicion de necesidad en las capacidades para el fortalecimiento en la oficina de ti</t>
  </si>
  <si>
    <t>Con corte a junio no se tiene avance en esta actividad</t>
  </si>
  <si>
    <t>Enviar Plan de Seguridad y Privacidad de la Información para su aprobación</t>
  </si>
  <si>
    <t>Plan de Seguridad y Privacidad de la Información enviado para aprobación</t>
  </si>
  <si>
    <t>Implementar soluciones de informática y seguridad de TI</t>
  </si>
  <si>
    <t>Número de soluciones e informática y seguridad de TI implementadas</t>
  </si>
  <si>
    <t xml:space="preserve">se ha implementado un disppositivo de seguridad perimetral (fortigate) FG 400 , en el ministerio de la igualdad y el segundo dispositivo se encuentra en data Center de ETB, de igual forma se implemento los servidores para fortisiem </t>
  </si>
  <si>
    <t>Plan de Tratamiento de Riesgos de Seguridad y Privacidad de la Información</t>
  </si>
  <si>
    <t>Plan de Tratamiento de Riesgos de Seguridad y Privacidad de la Información aprobado</t>
  </si>
  <si>
    <t>(Número de actividades realizadas para el avance del PLAN / Número de actividades proyectadas para la implementación del PLAN)*100</t>
  </si>
  <si>
    <t>Gestión Jurídica </t>
  </si>
  <si>
    <t>Emitir conceptos juridicos internos o externos en temas requeridos de acuerdo a la misionalidad del Ministerio.</t>
  </si>
  <si>
    <t>Conceptos Juridcos emitidos.</t>
  </si>
  <si>
    <t>(Sumatoria de conceptos Juridcos emitidos por la Oficina Jurídica/ Total de Conceptos juridicos solicitados)*100</t>
  </si>
  <si>
    <t xml:space="preserve">Se recibió (01) una solicitud de concepto tramitado a través del radicado 2024-1710. durante el segundo trimestre se recibieron  05 conceptos internos y  02 conceptos externos para un total de 08 conceptos solicitados en el primer semestre de 2024. </t>
  </si>
  <si>
    <t>Responder en la gestión a la atención y respuesta a peticiones, quejas, reclamos, solicitudes, denuncias, sugerencias y felicitaciones que se presenten por parte de la ciudadanía y partes interesadas.</t>
  </si>
  <si>
    <t>Respuestas a peticiones, quejas, reclamos, solicitudes, denuncias, sugerencias y felicitaciones por parte de la Oficina Asesora Jurídica.</t>
  </si>
  <si>
    <t>(Número de PQRSDF revisados y/o tramitados  / Número de PQRSDF recibidas por los canales de atención en el periodo)*100</t>
  </si>
  <si>
    <t xml:space="preserve">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t>
  </si>
  <si>
    <t>Ejecutar el Plan Anual de Adquisiciones en el Ministerio de la Igualdad</t>
  </si>
  <si>
    <t>Plan Anual de Adquisiciones ejecutado.</t>
  </si>
  <si>
    <t>(Recursos ejecutados/Recursos programados)*100</t>
  </si>
  <si>
    <t>La medicion del presente indicador inicia a partir del tercer trimestre</t>
  </si>
  <si>
    <t>Gestión documental</t>
  </si>
  <si>
    <t>Implementar el plan institucional de Archivos de la entidad PINAR</t>
  </si>
  <si>
    <t>Plan institucional de Archivos de la entidad PINAR Implementado</t>
  </si>
  <si>
    <t>(Número de actividades del PINAR realizadas / Total de actividades proyectadas para la implementación del PINAR)*100</t>
  </si>
  <si>
    <t>Gestión financiera</t>
  </si>
  <si>
    <t>Realizar el seguimiento al Plan Anual de Caja (PAC)</t>
  </si>
  <si>
    <t>Seguimientos realizados al plan Anual de Caja</t>
  </si>
  <si>
    <t>Gestion Contractual</t>
  </si>
  <si>
    <t>Porcentaje de contratos y/o convenios publicados en la plataforma establecida por "Colombia Compra Eficiente".</t>
  </si>
  <si>
    <t xml:space="preserve">Cumplimiento de la publicación de los procesos de contratación en el la plataforma establecida por “Colombia Compra Eficiente” </t>
  </si>
  <si>
    <t>(Número de contratos publicados en SECOP II y TVEC / Número de contratos solicitados y aprobados)*100</t>
  </si>
  <si>
    <t>Porcentaje de publicaciones de procesos de contratación en el portal de transparencia</t>
  </si>
  <si>
    <t>Cumplimiento de la publicación de los procesos de contratación en el portal de transparencia.</t>
  </si>
  <si>
    <t>(Número de procesos publicados / Número total de procesos de contratación) * 100</t>
  </si>
  <si>
    <t> 100%</t>
  </si>
  <si>
    <t>Subdirección de Talento Humano</t>
  </si>
  <si>
    <t>Gestion del Talento Humano</t>
  </si>
  <si>
    <t xml:space="preserve">Implementar el  Plan Anual de Vacantes
</t>
  </si>
  <si>
    <t xml:space="preserve">Cumplimiento de las del plan anual de vacantes </t>
  </si>
  <si>
    <t>(Actividades ejecutadas del Plan Anual de Vacantes en el 2024/ Actividades o acciones descritas en el plan de vacantes vigencia 2024) *100%</t>
  </si>
  <si>
    <t>Implementar el Plan de bienestar e Incentivos Institucionales</t>
  </si>
  <si>
    <t>Ejecución del Plan de Bienestar e Incentivos</t>
  </si>
  <si>
    <t>(Actividades ejecutadas del Plan de Bienestar e Incentivos/ Actividades programadas del Programa de Bienestar e Incentivos) * 100%</t>
  </si>
  <si>
    <t>Implementar el Plan de Previsión de Empleos</t>
  </si>
  <si>
    <t>Cumplimiento del Previsión de Empleos</t>
  </si>
  <si>
    <r>
      <rPr>
        <b/>
        <sz val="12"/>
        <color rgb="FF000000"/>
        <rFont val="Arial Narrow"/>
        <family val="2"/>
      </rPr>
      <t xml:space="preserve"> </t>
    </r>
    <r>
      <rPr>
        <sz val="12"/>
        <color rgb="FF000000"/>
        <rFont val="Arial Narrow"/>
        <family val="2"/>
      </rPr>
      <t>(Cantidad de vacantes provistas /Vacantes pendientes de ser provistas 537 vigencia 2024 )*100%</t>
    </r>
  </si>
  <si>
    <t>Implementar el Plan de Trabajo Anual en Seguridad y Salud en el Trabajo</t>
  </si>
  <si>
    <r>
      <rPr>
        <b/>
        <sz val="12"/>
        <rFont val="Arial Narrow"/>
        <family val="2"/>
      </rPr>
      <t>E</t>
    </r>
    <r>
      <rPr>
        <sz val="12"/>
        <rFont val="Arial Narrow"/>
        <family val="2"/>
      </rPr>
      <t>jecución  del Plan de Seguridad y salud en el trabajo</t>
    </r>
  </si>
  <si>
    <t>(Actividades ejecutadas del Plan de Seguridad y salud en el trabajo/ Actividades Plan de Seguridad y salud en el trabajo) * 100%</t>
  </si>
  <si>
    <t xml:space="preserve">Implementar el Plan Estratégico de Talento Humano
</t>
  </si>
  <si>
    <t>Cumplimiento del plan estrategico de talento humano</t>
  </si>
  <si>
    <t>Número de Planes de la Subdirección de Talento Humano de obligatorio cumplimiento con seguimiento / Número total de planes de la Subdirección de Talento Humano de obligatorio cumplimiento</t>
  </si>
  <si>
    <t xml:space="preserve">Implementar el Plan Institucional de Capacitación
</t>
  </si>
  <si>
    <t>Cumplimiento del plan institucional de capacitacion</t>
  </si>
  <si>
    <t>(Actividades ejecutadas para la implementación del plan institucional de capacitacion / Actividades programadas para para la implementación del plan institucional de capacitacion) *100%</t>
  </si>
  <si>
    <t xml:space="preserve">Realizar seguimiento a las Evaluaciones del desempeño y rendimiento de gerentes públicos. </t>
  </si>
  <si>
    <t xml:space="preserve">Evaluaciones del desempeño y rendimiento de gerentes públicos con seguimiento </t>
  </si>
  <si>
    <t>Número de seguimientos realizados a las evaluaciones del desempeño y rendimiento de gerentes públicos / Número de seguimientos que se deben realizar a las evaluaciones del desempeño y rendimiento de gerentes públicos</t>
  </si>
  <si>
    <t>Garantizar el derecho a la igualdad y equidad para toda la población colombiana, especialmente para los sujetos de especial protección constitucional.</t>
  </si>
  <si>
    <t>Dirección de Jóvenes en Paz</t>
  </si>
  <si>
    <t>Gestión para la atención a las Juventudes </t>
  </si>
  <si>
    <t xml:space="preserve">_Jóvenes en Paz </t>
  </si>
  <si>
    <t xml:space="preserve">Reconocimiento y Transmisión de Saberes para mantener la diversidad cultural </t>
  </si>
  <si>
    <t xml:space="preserve">Atender a juventudes  traves de una ruta de atención integral con acompañamiento pedagogico, psicosocial y  trabajo comunitario </t>
  </si>
  <si>
    <t xml:space="preserve">Jóvenes atendidos a traves de la ruta de atención integral con acompañamiento pedagogico, psicosocial y  trabajo comunitario </t>
  </si>
  <si>
    <t xml:space="preserve">Sumatoria de Jóvenes atendidos a traves de la ruta de atención integral con acompañamiento pedagogico, psicosocial y  trabajo comunitario </t>
  </si>
  <si>
    <t xml:space="preserve">El Ministerio de Igualdad y Equidad, el Fondo de Programas Especiales para la Paz de la Presidencia de la República (FondoPaz), la Oficina del Alto Comisionado para la Paz (OACP) y el Programa de Naciones Unidas para el Desarrollo (PNUD), ejecutan desde febrero un convenio marco, para la ejecución de la primera cohorte del Programa Jóvenes en Paz.  Se avanzó con jóvenes de Quibdó, Buenaventura, Puerto Tejada, Guachené, Medellín y Bogotá, en la implementación de la fase de permanencia que implica adelantar actividades de los siguientes componentes. Educación: Pedagogías para la vida y la paz. Corresponsabilidad: compromiso de trabajo comunitario del joven beneficiario con su comunidad. Atención integral en salud, énfasis en salud mental: acciones colectivas en procesos de información, educación y comunicación para la convivencia, el cuidado de la salud mental y el consumo de sustancias psicoactivas. Emprendimiento, asociatividad y empleabilidad: desarrollo de la actividad emprendedora y asociativa solidaria en el territorio. De los 2.665 jóvenes vinculados en la fase de permanencia del programa, se realizó segundo pago de transferencias monetarias condicionadas a 1.143 jóvenes, según porcentaje de participación en las actividades del programa. </t>
  </si>
  <si>
    <t>Dirección para el Goce Efectivo de Derechos y el Fomento de Oportunidades para las Juventudes.</t>
  </si>
  <si>
    <t>Componente: fortalecimiento de habilidades y capacidades para el manejo psicosocialy psicoemocional.</t>
  </si>
  <si>
    <t xml:space="preserve">Juventudes Tejiendo Bienestar </t>
  </si>
  <si>
    <t xml:space="preserve">Abordaje Psicosocial y Psicoespiritual </t>
  </si>
  <si>
    <t xml:space="preserve">Facilitar espacios para el fortalecimiento de capacidades y habilidades para el manejo emocional y psicosocila. </t>
  </si>
  <si>
    <t xml:space="preserve">Número de circulos de cuidado y orientación psicosocial para jóvenes realizados. </t>
  </si>
  <si>
    <t>Sumatoria circulos de cuidado y orientación psicosocial para jóvenes realizados.</t>
  </si>
  <si>
    <t>Durante el primer semestre, se realizó el primer encuentro virtual con la Red Tejiendo Bien-estar para las Juventudes para presetantar el programa y sus componentes, se dio continuidad al mapeo de organizaciones sociales y colectivos juveniles en la Guajira con el fin de articular esfuerzos para gestar espacios de acompañamineto psicosocial juvenil, se establecieron 60 circulos de cuidado y orientación juvenil -CUÉNTAME- en 8 departamentos priorizados (Amazonía: 5, Guajira: 4, Antioquia: 11, Valle del Cauca: 14, Choco: 5, Cauca: 12, Risaralda: 5 y Cundinmarca: 13), estos circulos se realizarán con organizaciones sociales entes territoriales y los Centros de Responsabilidad Penal Juvenil durante el segundo semestre del 2024.</t>
  </si>
  <si>
    <t xml:space="preserve">Componente: participación y juntanza. </t>
  </si>
  <si>
    <t>Oportunidades para la vida de las juventudes</t>
  </si>
  <si>
    <t xml:space="preserve">Condiciones para la Realización Digna de la Vida </t>
  </si>
  <si>
    <t>Facilitar espacios para que las juventudes fortalezcan sus procesos y prácticas organizativas.</t>
  </si>
  <si>
    <t>Espacios del subsistema de participación juvenil establecidos por la ley 1622 de 2013 habilitados para el desarrollo  por las juventudes de manera autónoma</t>
  </si>
  <si>
    <t>Porcentaje de espacios del subsistema de participación juvenil habilitados para el desarrollo autónomo de las juventudes.
Hito 1: Desarrollo de una sesión del Consejo Nacional de Juventud 30%.
Hito 2: Desarrollo de una sesión de la Plataforma Nacional de Juventudes 30%. 
Hito 3: Asamblea Nacional de Juventudes 40%.</t>
  </si>
  <si>
    <t xml:space="preserve">Durante el primer semestre, se hizo una sesión conjunta entre el Presidente de la República y la Vicepresidenta de la República con el Consejo Nacional de Juventudes, se realizó la sesión ordinaria con la Plataforma Nacional de Juventudes el 16 de mayo, se desarrolló una sesión ordinaria del Consejo Nacional de Juventudes el 17 de mayo y se han realizado multiples espacios de articulación con el Subsistema con el fin de construir de manera conjunta todo lo relacionado en temas logisticos, metodologicos y de comunicaciones concernientes a la Asamblea Nacional de Juventudes. </t>
  </si>
  <si>
    <t>Direccion de Barrismo Social</t>
  </si>
  <si>
    <t>_Aguante popular por la vida</t>
  </si>
  <si>
    <t>Cambio cultural para la erradicación de todas las formas de discriminación    </t>
  </si>
  <si>
    <t>Fortalecer  organizaciones de barras populares y organizaciones fuboleras a partir de acompañamiento a la ejecución de iniciativas de transformación social promovidas desde el barrismo social</t>
  </si>
  <si>
    <t>Organizaciones barristas y futboleras vinculadas al programa Aguante popular por la Vida</t>
  </si>
  <si>
    <t>Sumatoria de organizaciones barristas y futboleras impactadas por el programa Aguante popular por la vida</t>
  </si>
  <si>
    <t>Fomulación del programa 'Aguante popular por la Vida', en el que se definieron dos componentes de intervención 
1. Componente de fortalecimiento de culturas vivas comunitarias y futboleras
2. Componente de transformación cultural para la vida. Que tienen como fin Fortalecer los procesos populares sociales barristas para mejorar las condiciones de vida de las juventudes barristas y sus familias.
Una vez aprobado el programa se dio paso a la estructuración del convenio con la Universidad Pedagógica Nacional el cual busca fortalecer 40 barras a traves de procesos de formación, formalización y formulación y ejecución de proyectos.</t>
  </si>
  <si>
    <t>Componente: Fortalecimiento de capacidades productivas</t>
  </si>
  <si>
    <t>Jovenes Guardianes de la naturaleza</t>
  </si>
  <si>
    <t xml:space="preserve">Iniciativas Económicas y Productivas  </t>
  </si>
  <si>
    <t>Fortalecer y promover la creación de proyectos productivos de organizaciones solidarias para el cierre de brechas y la promocion del cuidado del medio ambiente a traves de activos.</t>
  </si>
  <si>
    <t>Número de organizaciones juveniles de recicladores de oficio del Norte del Cauca formalizadas.</t>
  </si>
  <si>
    <t>Sumatoria de de organizaciones juveniles de recicladores de oficio formalizadas.</t>
  </si>
  <si>
    <t xml:space="preserve">Durante el primer semestre,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t>
  </si>
  <si>
    <t>Dirección para la Garantía de los Derechos de las Personas con Discapacidad</t>
  </si>
  <si>
    <t>Gestión para la atención de personas con discapacidad, diversas y LGBTIQ+ </t>
  </si>
  <si>
    <t>Tejiendo comunidad para personas con discapacidad</t>
  </si>
  <si>
    <t>Formular el Plan Nacional de Accesibilidad para personas con discapacidad</t>
  </si>
  <si>
    <t>Avance en la formulación del Plan Nacional de Accesibilidad para personas con discapacidad</t>
  </si>
  <si>
    <t>Porcentaje de avance en la formulación del Plan Nacional de Accesibilidad
Hito 1: Recopilación y revisión de las recomendaciones de la ONU a Colombia sobre accesibilidad y los avances previos de la Mesa Nacional de Accesibilidad = 5%.
Hito 2: Alianza con el BID para la contratación de dos (2) consultores que apoyaran técnicamente el diseño del Plan Nacional de Accesibilidad = 10%.
Hito 3: Elaboración de los documentos del Plan Nacional de Accesibilidad y el acto administrativo de adopción, en versiones borrador = 30%.
Hito 4: Mesas de trabajo con los sectores de la administración nacional para socializar el compromiso conjunto en el diseño del Plan Nacional de Accesibilidad y el acto administrativo de adopción = 20%.
Hito 5: Ajuste y presentación de los documentos finales del Plan Nacional de Accesibilidad y el acto administrativo de adopción = 35%.</t>
  </si>
  <si>
    <t xml:space="preserve">El avance presentado es del 30%, en cumplimiento de los siguientes hitos: 
Hito 1: Con el nombramiento del Director para la garantia de las personas con discapacidad, se realizó la   recopilación y revisión de las recomendaciones de la ONU a Colombia sobre accesibilidad y los avances. Avance porcentual del hito 5%. 
Por otra parte, durante el transcurso de la vigencia 2024, la Dirección para la garantía de los derechos de las personas con discapacidad realizó la alianza con el BID, dando cumplimiento al Hito 2, consultores que apoyan técnicamente en el diseño del Plan Nacional de Accesibilidad. Avance porcentual del hito 10%.
Por último, en cuanto al avance del Hito 3: a la fecha entre la Dirección y la consultoria ha venido en la elaborando del documento del Plan Nacional de Accesibilidad y del acto administrativo de adopción, en su primer versión borrador, llegando así a un avance porcentual del 15%.
</t>
  </si>
  <si>
    <t xml:space="preserve">Dirección para la Garantía de los Derechos de la Población LGBTIQ+ </t>
  </si>
  <si>
    <t>Diversidades en Dignidad</t>
  </si>
  <si>
    <t>Prestar servicios para prevenir y atender las violencias contra la población LGBTIQ+, así como acciones dirigidas a la garantía de sus derechos.</t>
  </si>
  <si>
    <t>Personas que acceden a los servicios de orientación brindados por la Dirección para la Garantía de los Derechos de la Población LGBTIQ+.</t>
  </si>
  <si>
    <t>Sumatoria de personas que acceden a los servicios de orientación brindados por la Dirección para la Garantía de los Derechos de la Población LGBTIQ+.</t>
  </si>
  <si>
    <t>Durante el primer y segundo trimestre se adelantó la planeación de las estrategias, consolidadas en el proyecto de inversión,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t>
  </si>
  <si>
    <t>Dirección para las Mujeres en Actividades Sexuales Pagas</t>
  </si>
  <si>
    <t>Gestión para el avance de los derechos de las mujeres en su diversidad  </t>
  </si>
  <si>
    <t>Mujeres en actividades sexuales pagas</t>
  </si>
  <si>
    <t>Acceder a servicios de  atención integral de mujeres en actividades sexuales pagas diversas y diferenciales, a través de procesos de empleabilidad, emprendimientos, alfabetización y nivelación, formación técnica, tecnológica y acceso al derecho humano a la alimentación.</t>
  </si>
  <si>
    <t>Mujeres en actividades sexuales pagas que acceden a servicios de atención integral</t>
  </si>
  <si>
    <t>Número de mujeres en actividades sexuales pagas que acceden a servicios de atención integral.</t>
  </si>
  <si>
    <t>No se programó la actividad para el primer semestre del año.</t>
  </si>
  <si>
    <t>Dirección para la Garantía de los Derechos de las Mujeres</t>
  </si>
  <si>
    <t>Casas para la Dignidad de las Mujeres</t>
  </si>
  <si>
    <t>Espacios para la Juntanza</t>
  </si>
  <si>
    <t>Adecuar y dotar Casas para la Dignidad de las Mujeres nuevas o en funcionamiento</t>
  </si>
  <si>
    <t>Casas para la Dignidad de las Mujeres adecuadas y dotadas</t>
  </si>
  <si>
    <t>Sumatoria de las casas adecuadas y casas en funcionamiento dotadas</t>
  </si>
  <si>
    <t>Mujeres en el centro de la política, de la vida, la paz  y el territorio</t>
  </si>
  <si>
    <t>Hacer seguimiento a la implementación del Plan de Acción Nacional (PAN) de la Resolución 1325 de 2000 del Consejo de Seguridad de Naciones Unidas.</t>
  </si>
  <si>
    <t>Seguimiento a la implementación anual del Plan de Acción Nacional de la Resolución 1325 de 2000</t>
  </si>
  <si>
    <t>Porcentaje de avance de las actividades de seguimiento realizadas al Plan de Acción de la Resolución 1325 de 2000</t>
  </si>
  <si>
    <t>No se programó la actividad para el primer semestre del año, ya que no se ha aprobado el PAN 1325.</t>
  </si>
  <si>
    <t>Dirección para la Autonomía Económica de las Mujeres</t>
  </si>
  <si>
    <t>Autonomía Económica de las Mujeres</t>
  </si>
  <si>
    <t xml:space="preserve">Identificar a las mujeres que se vinculan a los proyectos productivos fortalecidos en el marco del Programa para la Autonomía Económica de las Mujeres </t>
  </si>
  <si>
    <t xml:space="preserve">Mujeres identificadas para su vinculación a los proyectos productivos fortalecidos en el marco del Programa para la Autonomía Económica de las Mujeres </t>
  </si>
  <si>
    <t xml:space="preserve">Número de mujeres identificadas a los proyectos productivos fortalecidos en el marco del Programa para la Autonomía Económica de las Mujeres </t>
  </si>
  <si>
    <t>Dirección para la Prevención y Atención de las Violencias contra las Mujeres</t>
  </si>
  <si>
    <t xml:space="preserve">Abordaje Integral de las Violencias Contra las Mujeres </t>
  </si>
  <si>
    <t>Acompañamiento para el restablecimiento de derechos   </t>
  </si>
  <si>
    <t>Orientar a mujeres víctimas de violencias basadas en género (VBG) a través de la línea 155.</t>
  </si>
  <si>
    <t>Orientaciones brindadas a mujeres víctimas de VBG en  la  línea 155</t>
  </si>
  <si>
    <t>Número de orientaciones brindadas a mujeres víctimas de VBG en la línea 155</t>
  </si>
  <si>
    <t>En el semestre, se realizaron 3.330 orientaciones a mujeres víctimas de los siguientes tipos de violencias: intrafamiliar (2,723), psicológica (97), lesiones personales (49), amenazas (157), delitos sexuales (75),  otras orientaciones (222),acoso laboral (6) e inasistencia alimentaria (1). En el período se efectuaron 6,650 llamadas.</t>
  </si>
  <si>
    <t>Dirección para la igualdad y la equidad de pueblos Indígenas</t>
  </si>
  <si>
    <t>Gestión para la atención de pueblos Étnicos y Campesinos</t>
  </si>
  <si>
    <t xml:space="preserve">Reconociendo saberes en la diferencia 
   </t>
  </si>
  <si>
    <t> Establecer la ruta de consulta previa para la formulación de politica pública contra la discriminación racial de los pueblos étnicos</t>
  </si>
  <si>
    <t>Ruta de consulta previa para la formulación de politica pública contra la discriminación racial de los pueblos étnicos establecida</t>
  </si>
  <si>
    <t>Ruta de consulta previar para la formulación de politica pública contra la discriminación racial de los pueblos étnicos establecida</t>
  </si>
  <si>
    <t>Para el periodo comprendido de enero a junio de 2024 se avanzo en el planteamiento del como realizar la  ruta de consulta previa para la formulación de politica pública contra la discriminación racial de los grupos étnicos (Indigenas, NARP y Rrom)</t>
  </si>
  <si>
    <t>Dirección para la igualdad y la equidad del campesinado</t>
  </si>
  <si>
    <t xml:space="preserve">Tejiendo sistemas económicos propios.  </t>
  </si>
  <si>
    <t xml:space="preserve">Atender a población campesina con iniciativas productivas para el fortalecimiento de sistemas economicos propios basados en practicas culturales, comunitarias y saberes ansestrales </t>
  </si>
  <si>
    <t>Población campesinas con iniciativas productivas para el fortalecimiento de sistema economicos propios basados en practicas culturales, comunitarias y saberes ansestrales atendidos</t>
  </si>
  <si>
    <t>Sumatoria de Población campesinas con iniciativas productivas para el fortalecimiento de sistema económicos propios basados en practicas culturales, comunitarias y saberes ansestrales atendidos</t>
  </si>
  <si>
    <t xml:space="preserve">Para el periodo comprendido de enero a junio de 2024 se avanzo en la estructuración de 4 proyectos en el marco del programa Tejiendo sistemas económicos propios con enfoque para población campesina. </t>
  </si>
  <si>
    <t xml:space="preserve">Atender a población Indígena con iniciativas productivas para el fortalecimiento de sistemas economicos propios basados en practicas culturales, comunitarias y saberes ansestrales </t>
  </si>
  <si>
    <t>Población Indígena con iniciativas productivas para el fortalecimiento de sistema economicos propios basados en practicas culturales, comunitarias y saberes ansestrales atendidos</t>
  </si>
  <si>
    <t>Sumatoria de Indígenas con iniciativas productivas para el fortalecimiento de sistema económicos propios basados en practicas culturales, comunitarias y saberes ansestrales atendidos</t>
  </si>
  <si>
    <t xml:space="preserve">Para el periodo comprendido de enero a junio de 2024 se avanzo en la estructuración de 7 proyectos en el marco del programa Tejiendo sistemas económicos propios con enfoque para población indigenas. </t>
  </si>
  <si>
    <t>Dirección para la igualdad y la equidad de comunidades negras, afrodescendientes, Raizales y Palenqueras</t>
  </si>
  <si>
    <t xml:space="preserve">Atender a población Negra Afrodescendiente, Raizal y Palenquera con iniciativas productivas para el fortalecimiento de sistemas economicos propios basados en practicas culturales, comunitarias y saberes ansestrales </t>
  </si>
  <si>
    <t>Población Negra Afrodescendiente, Raizal y Palenquera con iniciativas productivas para el fortalecimiento de sistema economicos propios basados en practicas culturales, comunitarias y saberes ansestrales atendidos</t>
  </si>
  <si>
    <t>Sumatoria de población Negra Afrodescendiente, Raizal y Palenquera con iniciativas productivas para el fortalecimiento de sistema económicos propios basados en practicas culturales, comunitarias y saberes ansestrales atendidos</t>
  </si>
  <si>
    <t xml:space="preserve">Para el periodo comprendido de enero a junio de 2024 se avanzo en la estructuración de 7 proyectos en el marco del programa Tejiendo sistemas económicos propios con enfoque para población NARP. </t>
  </si>
  <si>
    <t>Co-crear el plan de accion urgente para la mujer, familia, generacion indigena con el fin de prevenir y eliminar todo tipo de violencias basada en genero</t>
  </si>
  <si>
    <t>Plan de accion urgente para la mujer, familia, generacion indigena con el fin de prevenir y eliminar todo tiepo de violencias basada en genero Co-creado</t>
  </si>
  <si>
    <t>La realización de esta actividad esta comtemplada para el último trimestre de 2024.</t>
  </si>
  <si>
    <t>Co-crear el Plan Integral de acciones afirmativas diseñado para las mujeres Negras Afrodescendientes, Raizales y Palenqueras en toda su diversidad de las zonas rurales y urbanas y la cordinación de su implentación.</t>
  </si>
  <si>
    <t>Plan Integral de acciones afirmativas diseñado para las mujeres  Negras Afrodescendientes, Raizales y Palenqueras en toda su diversidad de las zonas rurales y urbanas y la cordinación de su implentación Co-creado</t>
  </si>
  <si>
    <t>Plan Integral de acciones afirmativas diseñado para las mujeres Negras Afrodescendientes, Raizales y Palenqueras en toda su diversidad de las zonas rurales y urbanas y la cordinación de su implentación Co-creado</t>
  </si>
  <si>
    <t>Dirección para la igualdad y la equidad del pueblo Rrom</t>
  </si>
  <si>
    <t>Co-crear el Plan Integral de acciones afirmativas para las mujeres Rrom desde su enfoque diferencial étnico.</t>
  </si>
  <si>
    <t>Plan Integral de acciones afirmativas para las mujeres Rrom desde su enfoque diferencial étnico co-creado</t>
  </si>
  <si>
    <t>Lograr la participacion de poblaciones campesinas en la comision mixta Nacional para asuntos campesinos reglamentado en el art 358 del PND</t>
  </si>
  <si>
    <t>Poblacion campesina que participa en la comisión mixta Nacional para asuntos campesinos</t>
  </si>
  <si>
    <t>Sumatoria de poblacion campesina que participan en  la comisión mixta Nacional para asuntos campesinos</t>
  </si>
  <si>
    <t xml:space="preserve">Para el periodo comprendido de enero a junio de 2024 se avanzo en la estructuración de 1 proyecto en el marco del programa Reconociendo saberes en la diferencia  con los pueblos étnicos y campesinos.   con enfoque para población campesina. </t>
  </si>
  <si>
    <t>Participar en diálogos interculturales para el fortalecimiento de las capacidades técnicas, jurídicas, organizativas y culturales de los lideres hombres y mujeres de las comunidades étnicas y campesinas como una respuesta institucional, integral y articulada orientada al cierre de brechas de desigualdad territorial existentes a nivel nacional.</t>
  </si>
  <si>
    <t xml:space="preserve">Poblacion que participa en los Diálogos Interculturales </t>
  </si>
  <si>
    <t xml:space="preserve">Sumatoria de la población que participa en los Diálogos Interculturales </t>
  </si>
  <si>
    <t xml:space="preserve">Cuidando la vida en el territorio con los pueblos étnicos y campesinos.  
      </t>
  </si>
  <si>
    <t>Vincular población campesina al programa "cuidando la vida en el territorio", mediante la generacion de capacidades organizativas, politicas y ambientales</t>
  </si>
  <si>
    <t>Población campesina vinculadas al programa "cuidando la vida en el territorio", mediante la generacion de capacidades organizativas, politicas y ambientales</t>
  </si>
  <si>
    <t>Sumatoria de Población campesina vinculadas al programa "cuidando la vida en el territorio", mediante la generacion de capacidades organizativas, politicas y ambientales</t>
  </si>
  <si>
    <t xml:space="preserve">Para el periodo comprendido de enero a junio de 2024 se avanzo en la estructuración de 2 proyectos en el marco del programa Cuidando la vida en el territorio con los pueblos étnicos y campesinos.   con enfoque para población campesina. </t>
  </si>
  <si>
    <t>Vincular Población indigena al programa "cuidando la vida en el territorio", mediante la generacion de capacidades organizativas, politicas y ambientales</t>
  </si>
  <si>
    <t>Población Indigena vinculadas al programa "cuidando la vida en el territorio", mediante la generacion de capacidades organizativas, politicas y ambientales</t>
  </si>
  <si>
    <t>Sumatoria de Población Indigenas vinculadas al programa "cuidando la vida en el territorio", mediante la generacion de capacidades organizativas, politicas y ambientales</t>
  </si>
  <si>
    <t xml:space="preserve">Para el periodo comprendido de enero a junio de 2024 se avanzo en la estructuración de 3 proyectos en el marco del programa Cuidando la vida en el territorio con los pueblos étnicos y campesinos.   con enfoque para población indigenas. </t>
  </si>
  <si>
    <t>Vincular Población Negra Afrodescendiente, Raizal y Palenquera al programa "cuidando la vida en el territorio", mediante la generacion de capacidades organizativas, politicas y ambientales</t>
  </si>
  <si>
    <t>Población Negra Afrodescendiente, Raizal y Palenquera  vinculadas al programa "cuidando la vida en el territorio", mediante la generacion de capacidades organizativas, politicas y ambientales</t>
  </si>
  <si>
    <t>Sumatoria de Población Negra Afrodescendiente, Raizal y Palenquera  vinculadas al programa "cuidando la vida en el territorio", mediante la generacion de capacidades organizativas, politicas y ambientales</t>
  </si>
  <si>
    <t xml:space="preserve">Para el periodo comprendido de enero a junio de 2024 se avanzo en la estructuración de 3 proyectos en el marco del programa Cuidando la vida en el territorio con los pueblos étnicos y campesinos.   con enfoque para población NARP. </t>
  </si>
  <si>
    <t>Erradicar las desigualdades e inequidades territoriales mediante la garantía de los derechos, para vivir dignamente.</t>
  </si>
  <si>
    <t>Dirección para personas en situación de calle</t>
  </si>
  <si>
    <t>Gestión para la atención de poblaciones y territorios Excluidos y Marginados</t>
  </si>
  <si>
    <t>Construyendo Dignidad Habitantes de Calle</t>
  </si>
  <si>
    <t>Atender las necesidades primarias de Personas en Situación de Calle</t>
  </si>
  <si>
    <t>Número de atenciones básicas para personas en situación de calle</t>
  </si>
  <si>
    <t xml:space="preserve">Sumatoria de atenciones Basicas a Personas en Situación de Calle </t>
  </si>
  <si>
    <t>Se gestiona durante el primer semestre la línea de base poblacional y la priorización de inversión. Asi mismo, se gestiona la viabilidad del proyecto y el proceso precontractual de unidades móviles</t>
  </si>
  <si>
    <t>Dirección para el acceso igualitario al agua en territorios marginados y excluidos</t>
  </si>
  <si>
    <t>Agua es Vida</t>
  </si>
  <si>
    <t>Infraestructura para Cerrar Brechas</t>
  </si>
  <si>
    <t>Construir y poner en marcha de sistemas no convencionales de agua y saneamiento</t>
  </si>
  <si>
    <t xml:space="preserve">Sistemas de abastecimiento de agua y saneamiento no convencionales construidos </t>
  </si>
  <si>
    <t xml:space="preserve">Sumatoria de sistemas de abastecimiento de agua y saneamiento no convencionales construidos </t>
  </si>
  <si>
    <t xml:space="preserve">Se aprobó el proyecto "202400000000056 - Implementación de soluciones no convencionales para el acceso al agua y al saneamiento en territorios marginados y excluidos a nivel Nacional " 
Se estructuró un plan de trabajo para avanzar en la identificación de las comunidades (resguardo, consejo comunitario, vereda o corregimiento) que será beneficiadas en cada municipio priorizado. </t>
  </si>
  <si>
    <t>Dirección para Personas Mayores</t>
  </si>
  <si>
    <t>Construyendo Dignidad Personas Mayores</t>
  </si>
  <si>
    <t>Desarrollar jornadas en los territorios para el fortalecimiento de los entornos protectores de las personas mayores.</t>
  </si>
  <si>
    <t>Jornadas realizadas en los territorios para el fortalecimiento de los entornos protectores de las personas mayores.</t>
  </si>
  <si>
    <t>Sumatoria de jornadas realizadas en los territorios s para el fortalecimiento de los entornos protectores de las personas mayores.</t>
  </si>
  <si>
    <t>Se recibio el acta de entrega por parte del Ministerio de salud, la cual esta en revision.
El 26 de junio de 2024 fue emitido el programa "Reconocimiento y dignidad par ala vida plena de las personas mayores". A partir de este se avanzó con la estructuración de los proyectos que permitirán la implementación de cada una de las líneas estratégicas, proyecto que a la fecha están en fase previa a comenzar la ejecución. </t>
  </si>
  <si>
    <t>Dirección de Cuidado</t>
  </si>
  <si>
    <t>Sistema Nacional de Cuidado</t>
  </si>
  <si>
    <t>Diseñar e implementar las estrategias de fortalecimiento político y cambio cultural para personas cuidadoras</t>
  </si>
  <si>
    <t>Número de personas vinculadas a las estrategias de fortalecimiento político y cambio cultural</t>
  </si>
  <si>
    <t>Sumatoria de personas vinculadas a las estrategias de fortalecimiento político y cambio cultural</t>
  </si>
  <si>
    <t xml:space="preserve">En lo corrido de la vigencia 2024, se apoyó la estruturación de los documentos del convenio con el PNUD, con base en los formatos y procedimientos del aliado (Prodoc, Acuerdo de financiación y Carta de acuerdo). A la fecha el proceso se encuentra en etapas de legalización y para iniciar la implimentación de los objetivos del convenio orientados a: 1. Desarrollo de acciones conjuntas para el diseño y pilotaje de la estrategia de cambio cultural del Programa Nacional de Cuidado, y 2. Desarrollo de acciones conjuntas para el diseño y pilotaje de la escuela de fortalecimiento político para personas cuidadoras del Programa Nacional de Cuidado. </t>
  </si>
  <si>
    <t>Dirección para la superación de la Pobreza</t>
  </si>
  <si>
    <t>Economía popular para la superación de la pobreza</t>
  </si>
  <si>
    <t>Elaborar estudios y diseños para los  la construcción y/o mejoramiento de plantas de transformación proyectos productivos</t>
  </si>
  <si>
    <t>Número de estudios y diseños contratados para la construcción y/o mejoramiento de plantas de transformación</t>
  </si>
  <si>
    <t>Sumatoria de estudios y diseños contratados para la construcción y/o mejoramiento de plantas de transformación</t>
  </si>
  <si>
    <t xml:space="preserve">Los avances que se presentaron durante el primer y segundo trimestre consistieron en la conformación del equipo, en la revisión de los compromisos y en la articulación con las entidades territoriales correspondientes. </t>
  </si>
  <si>
    <t>Elaborar, ajustar y/o actualizar estudios y diseños de proyectos de infraestructura convencional de agua y saneamiento</t>
  </si>
  <si>
    <t>Proyectos de infraestructura convencional de agua y saneamiento con estudios y diseños estructurados y/o actualizados</t>
  </si>
  <si>
    <t>Sumatoria de proyectos de infraestructura convencional de agua y saneamiento con estudios y diseños estructurados y/o actualizados</t>
  </si>
  <si>
    <t>En el segundo trimestre se avanzó en las siguientes solicitudes de contratación:  
1) Elaboración de estudios y diseños de siete (7) proyectos de acueducto en seis (6) municipios de los departamentos de Cauca, Choco y Nariño 
2) Actualización de los estudios y diseños de ingeniería y construcción de 8 sistemas de acueducto para 5 municipios en los departamentos del Cauca, Nariño, Choco y Cordoba.  
3) Ajustar los estudios y diseños de ingeniería y ejecutar la construcción de un  sistema de acueducto de las veredas del consejo comunitario de La Toma: La Toma, Yolombó, Dos Aguas, Gelima, El Hato, Santa Marta, Barrio El Diamante y El Porvenir del Municipio de Suarez; y Las Veredas Brisas Del Lago, La Estación, El Danubio y Los Cafés del municipio de Morales, departamento del Cauca. Bajo modalidad llave en mano.
En total se realizaron solicitudes de elaboración, ajuste y/o actualización para 16 proyectos de agua.</t>
  </si>
  <si>
    <t>Dirección para la Población Migrante</t>
  </si>
  <si>
    <t>Migración y retorno para la superación de brechas</t>
  </si>
  <si>
    <t xml:space="preserve">Operar los centros de atención para la población migrante en tránsito y/o permanencia </t>
  </si>
  <si>
    <t>Centros de Atención para la población migrante en tránsito y/o permanencia en operación</t>
  </si>
  <si>
    <t>Número de Centros de Atención para población migrante en operación</t>
  </si>
  <si>
    <t>Se han dado avances  para recibir los Centros de Atención Integrate por parte de la cooperación internacional en 9 ciudades, en total 11 centros, los cuales están enfocados en atender a la población migrante con vocación de permanencia, así como al migrante retornado. Los avances se reflejan en el proceso de contratación de operador de servicios de personal, servicio de vigilancia y aseo y cafetería, Los cuales son fundamentales para iniciar la operación por parte de la Dirección para la Población Migrante.
Actividades desarrolladas para la atención humanitaria cerca del Darién, ya se tiene un predio en Necoclí para un Centro de Atención Humanitaria, se está coordinando el PIAAD, también se busca predio en Turbo y en Acandí para establecer Puntos de Orientación enfocados a población migrante en tránsito.
Actividades desarrolladas para establecer Centro de Atención Fronterizo en Cúcuta, Norte de Santander, y se estan realizando acercamientos con el departamento de Arauca para establecer un Centro de Atención Fronterizo.
Se están adelantando gestiones para lograr la contratación de dos puntos en rutas de migrantes en tránsito identificadas, las cuales son en el Páramo de Berlín (Tona-Santander) y Patios (Norte de Santander), allí brindarles a la población migrante en tránsito asistencia, orientación, apoyo, refugio temporal, alimentación, hidratación, salud primaria, sensibilización, entre otras actividades.</t>
  </si>
  <si>
    <t>Hambre Cero</t>
  </si>
  <si>
    <t>Realizar entregas de provisión de alimentos a familias ubicadas en territorios excluidos</t>
  </si>
  <si>
    <t>Número de hogares que reciben  provisión de alimentos</t>
  </si>
  <si>
    <t>Sumatoria de de hogares que reciben provisión de alimentos mensualmente</t>
  </si>
  <si>
    <t>De enro a junio no se presenta avance en esta actividad</t>
  </si>
  <si>
    <t>Vincular a las Personas Mayores en espacios para el desarrrollo de actividades encaminadas a el fortalecimiento de capacidades, la autonomía y reconocimiento sus saberes. </t>
  </si>
  <si>
    <t>Personas mayores que participan en actividades de autonomía, fortalecimiento de capacidades y reconocimiento de saberes</t>
  </si>
  <si>
    <t> Sumatoria de personas mayores que participan en actividades de autonomía, fortalecimiento de capacidades y reconocimiento de saberes</t>
  </si>
  <si>
    <t>El 26 de junio de 2024 fue emitido el programa "Reconocimiento y dignidad par ala vida plena de las personas mayores". A partir de este se avanzó con la estructuración de los proyectos que permitirán la implementación de cada una de las líneas estratégicas, proyecto que a la fecha están en fase previa a comenzar la ejecución. </t>
  </si>
  <si>
    <t>SEGUIMIENTO SEGUNDO TRIMESTRE (ENERO -JUNIO 2024)</t>
  </si>
  <si>
    <t>SEGUIMIENTO TERCER TRIMESTRE (ENERO -SEPTIEMBRE 2024)</t>
  </si>
  <si>
    <t xml:space="preserve">N. </t>
  </si>
  <si>
    <t>Meta 2024</t>
  </si>
  <si>
    <t>META 2025</t>
  </si>
  <si>
    <t xml:space="preserve">PROGRAMACIÓN  </t>
  </si>
  <si>
    <t>PROYECTO</t>
  </si>
  <si>
    <t>RECURSOS</t>
  </si>
  <si>
    <t>Numerador</t>
  </si>
  <si>
    <t>denominador</t>
  </si>
  <si>
    <t>Resultado Cuantitativo de enero a septiembre 2024</t>
  </si>
  <si>
    <t>Resultado Cualitativo Enero a septiembre</t>
  </si>
  <si>
    <t>junio</t>
  </si>
  <si>
    <t>septiembre</t>
  </si>
  <si>
    <t>Diciembre</t>
  </si>
  <si>
    <t>-</t>
  </si>
  <si>
    <t>Durante el primer semestre de 2024 se han adelantado acciones preparatorias para la implementación de MIPG, enfocadas en: 1) Definición de la institucionalidad a través de la elaboración y socialización de la resolución de adopción del Sistema, 2) Identificación de los procesos institucionales requeridos para las 7 dimensiones del modelo, 3) Planificación preliminar de la gestión documental estimada entre 200-300 procedimientos y 300-500 formatos, 4) Avance en el diagnóstico del estado actual de implementación según los criterios FURAG, 5) Establecimiento de la estructura de las dimensiones operativas que integrarán el sistema, considerando los lineamientos del marco general de MIPG para entidades públicas.</t>
  </si>
  <si>
    <t>Para el tercer trimestre se avanzó en la implementación de MIPG mediante: 1) Convocatoria y preparación de la primera sesión del Comité Institucional de Gestión y Desempeño para validación de la resolución de adopción, 2) Estructuración de los componentes y políticas de gestión según las 7 dimensiones del modelo, 3) Definición de los roles según el esquema de líneas de defensa para el sistema de control interno, 4) Identificación de necesidades específicas para implementar las políticas de gestión y desempeño institucional, 5) Avance en el desarrollo de mecanismos de evaluación y control alineados con la dimensión de evaluación de resultados del modelo.</t>
  </si>
  <si>
    <t>Porcentaje de ejecución del programa de transparencia y ética pública  (Plan Anticorrupción y Atención al Ciudadano)</t>
  </si>
  <si>
    <t>El avance del Programa de Transparencia a corte 30 de abril de 2024 es del 21%  ( Seguimiento cuatrimestral). Con 31 actividades que presentan algún porcentaje de avance de las 51 actividades programadas a realizar en la vigencia 2024.</t>
  </si>
  <si>
    <t>Partipación en los Diálogos de Alto Nivel con los Estados Unidos de América y con la República Federal Alemana</t>
  </si>
  <si>
    <t>El 22 de agosto se suscribieron dos memorandos de entendimiento: el primero con el Fondo de las Naciones Unidas para las Poblaciones UNFPA con el fin de aunar esfuerzos técnicos, de acuerdo con el mandato de esa agencia de la ONU y la misionalidad del Ministerio. El segundo con la organización Red Adelco para acordar mecanismos de coordinación para la ejecución de los proyectos financiados por AECID para el Ministerio</t>
  </si>
  <si>
    <t>Aseguramiento del Control Interno</t>
  </si>
  <si>
    <t>De enero a junio de 2024 la Oficina de Control Interno no estaba constituida.</t>
  </si>
  <si>
    <t>Las acciones de la Oficina de Control Interno, inician con el análisis de aspectos y recomendaciones iniciales remitidas a la Secretaría General el 15 de agosto de 2024, con los aspectos identificados por el equipo conformado previo a la llegada del Jefe de la Oficina.
El 03 de septiembre de 2024, se da acompañamiento durante la diligencia de la Procuraduría: Visita de Alerta Preventiva Procuraduría General de la Nación- Programa Jóvenes en Paz.
El 06 de septiembre se incorpora al Ministerio de Igualdad y Equidad el Jefe de la Oficina, y con base en la información recopilada hasta ese momento, se formula la primera versión del Plan Anual de Auditoría, con la priorización sobre los Informes de Cumplimiento y Seguimiento de Ley de acuerdo con las funciones propias de las oficinas de control interno. Desde esta fecha, se realizan acciones de asesoramiento correspondientes a: 
- Informe Arqueo de Caja Menor - Remitido el 24 de septiembre a la Subdirección Administrativa y Financiera con copia a la Secretaría General, del resultado del ejercicio de Arqueo de Caja Menor, con las recomendaciones al proceso y aspectos identificados.
- Diagnóstico inicial estado de la adquisición del Software SIG-MIPG -  Remitido a la Oficina Asesora de Planeación, Subdirección de Contratación, Dirección Administrativa y Financiera y Oficina de Tecnologías de la Información, donde se relaciona el resultado del diagnóstico inicial, al proceso para la adquisición de Software MIPG, para el MinIgualdad, con las recomendaciones, y alertas correspondientes al proceso y demás aspectos identificados, enviado el 26 de septiembre de 2024.
La ejecución de los trabajos programados en el Plan Anual de Auditoría 2024, se da desde el 30 de septiembre de 2024, con el inicio de la verificación del cumplimiento de las obligaciones establecidas para cada uno de los roles del Sistema Único de Gestión e Información Litigiosa del Estado - eKOGUI, según lo dispuesto en el artículo 2.2.3.4.1.14 del Decreto 1069 de 2015.</t>
  </si>
  <si>
    <t>Solicitud formal a la Oficina de Tecnologias de la Información para la creación de una dirección electrónica destinada para la radicación y recepción de quejas sobre hechos con presunta connotación disciplinaria.</t>
  </si>
  <si>
    <t>Durante el período reportado, que abarca enero a septiembre de 2024, se solicitaron y realizaron un total de 125 asesorías a entidades territoriales y organizaciones sociales para la revisión de proyectos. La distribución de las asesorías fue la siguiente: 2 en enero, 12 en febrero, 8 en marzo, 22 en abril, 25 en mayo y 36 en junio,  9 en julio, 3 en agosto y 8 en septiembre. Es importante destacar que todas las solicitudes fueron atendidas dentro del plazo límite (periodo reportado), lo que significa que se alcanzó un cumplimiento del 100% en la atención oportuna de las mismas.</t>
  </si>
  <si>
    <t xml:space="preserve">Durante el primer semestre de 2024, la Oficina de Proyectos para la Igualdad y Equidad trabajó de manera colaborativa con diversas dependencias, logrando la finalización de un total de 19 proyectos de los 25 en los que se estuvo trabajando. Esto representa un nivel de cumplimiento del 76% en la finalización de los proyectos. Sin embargo, a la fecha de corte, aún quedaban 6 proyectos pendientes, los cuales se encontraban en estado de primera revisión. Este retraso se atribuye, entre otros factores, a que algunos programas estaban en proceso de ajustes al momento del cierre del período.
En el período comprendido entre enero y septiembre de 2024, se gestionaron un total de 127 solicitudes en conjunto con las distintas dependencias. De estas solicitudes, 51 se encontraban radicadas en el Fondo y 33 estaban listas para ser radicadas en las direcciones correspondientes. Las fichas restantes estaban en proceso de estructuración entre las direcciones técnicas y la Oficina de Proyectos.
Considerando que, a septiembre, todos los programas ya se encontraban operativos, conllevó a un aumento significativo en la solicitud de proyectos. Este incremento en la demanda resultó en que, aunque la cantidad de proyectos finalizados aumentó, también se observadó un mayor número de solicitudes que, al corte continuaban en proceso de estructuración. Este fenómeno refleja no solo el interés creciente por parte de las dependencias en desarrollar iniciativas alineadas con los objetivos del Ministerio, sino también la necesidad de dedicar recursos y esfuerzos adicionales para garantizar que todas las solicitudes sean atendidas de manera efectiva y eficiente.
</t>
  </si>
  <si>
    <t>Relacionamiento con la ciudadanía  </t>
  </si>
  <si>
    <t>En el período objeto de reporte, la Oficina de Relacionamiento con la Ciudadanía brindó un total de 464 atenciones, distribuidas de la siguiente manera:
Canal Presencial: 56
Canal Telefónico: 280
PQRSD: 128</t>
  </si>
  <si>
    <t xml:space="preserve">* Se llevó a cabo el autodiagnótico de Gobierno Digital donde se abordan temas del PETI.
* Se llevo a cabo el RFI de Colombia Compra Eficiente, documento que se genera para obtener información sobre el mercado en la etapa de planeación de un Proceso de Contratación, en este caso la Arquitectura Empresarial de MinTIC, donde se plantea la construcción del PETI, a través de una consultoría por parte de un tercero, en el documento de detalla el requerimiento inicialmente planteado. Si bien se lograron algunas cotizaciones, el proceso no fue adelantado considerando los alcances y cambios en las necesidades inicialmente planteadas. </t>
  </si>
  <si>
    <t>Revisión de la metodología definida por MINTIC, levantamiento de información para la generación del documento PETI acorde con los instrumentos dispuestos en el site de MINTIC</t>
  </si>
  <si>
    <t>Se elaboró la Política de Tratamiento de datos Personales, un documento que hace parte del Plan del Seguridad y Privacidad de la Información.</t>
  </si>
  <si>
    <t>Generación y difusión de la política de tratamiento de protección de datos personales del MIE (Resolución 649 del 2 de Septiembre de 2024)</t>
  </si>
  <si>
    <t xml:space="preserve">Se ha implementado un dispositivo de seguridad perimetral (fortigate) FG 400 , en el ministerio de la igualdad y el segundo dispositivo se encuentra en data Center de ETB, de igual forma se implemento los servidores para fortisiem </t>
  </si>
  <si>
    <t xml:space="preserve">Implementación de las siguientes soluciones de seguridad informática:  Fortigate (FG400) uno en el Ministerio de Igualdad y otro en el data center de ETB, Servidores para Forti SIEM, Forti SIEM Colector, FortiNAC, Forti Analyzer y Forti EDR
Soluciones informáticas: Implementación Directorio Activo y DNS local </t>
  </si>
  <si>
    <t>A 30 de Septiembre se logró la implementación del doble factor de autenticación para el acceso a Office 365, correspondiente a una de las cuatro actividades proyectadas para la vigencia 2024.</t>
  </si>
  <si>
    <t xml:space="preserve">Se recibió (01) una solicitud de concepto tramitado a través del radicado 2024-1710. Durante el segundo trimestre se recibieron  05 conceptos internos y  02 conceptos externos para un total de 08 conceptos solicitados en el primer semestre de 2024. Durante el tercer trimestre se trecibieron ocho (08) solicitudes de concepto y se respondieron ocho (08). </t>
  </si>
  <si>
    <t xml:space="preserve">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Durante el tercer trimestre de recibieron 2.596 derechos de petición de los cuales se gestionaron 1.510 respuestas. </t>
  </si>
  <si>
    <t>Gestión Contractual</t>
  </si>
  <si>
    <t>El presente indicador se toma de los recusros efectivamente contratados sobre los recursos  programados en el plan anual de adquisiciones.</t>
  </si>
  <si>
    <t>Gestión Documental</t>
  </si>
  <si>
    <t>*Estandarización de una codificación específica para cada dependencia,
*cuadro de clasificación documental que estandariza la categorización de los archivos,
*formatos como el inventario documental y la tabla de retención documental</t>
  </si>
  <si>
    <t>En el periodo de enero a junio 2024 se realizó la publicación de 18 contratos en SECOP II y TVEC así: 
TVEC: 8 y SECOP II: 10
Para un total de 18</t>
  </si>
  <si>
    <t>En el periodo de enero a septiembre 2024 se realizó la publicación de 28 contratos en SECOP II y TVEC así: 
TVEC: 12 y SECOP II: 16
Para un total de 28</t>
  </si>
  <si>
    <t>No se ha realizado la publicación de los procesos de contratación en el portal de transparencia, toda vez que el proceso de cargue está en implementación por parte de la OTI, OA Comunicaciones y Relacionamiento con la Ciudadanía</t>
  </si>
  <si>
    <t>Se evidencia en el mapa de ruta para el plan de bienestar e incentivos del ministerio bajo sus 4 ejes (1 Eje – Equilibrio Psicosocial, 2 Eje – Salud Mental, 3 Eje – Convivencia Social, 4 Eje – Alianzas Interinstitucionales), se definieron 35 actividades propuestas a desarrollar en la vigencia del año.
Para el primer trimestre del 2024 se observa que se llevaron a cabo (4) cuatro actividades relacionas con la Elaboración diagnostico encuesta necesidades de bienestar, Adopción del plan y Organización del plan de acuerdo a lo establecido (en su fase inicial de planeación). Adicionalmente, se llevó a cabo la primera jornada de Planes Complementarios de Medicina Prepagada en el mes de marzo de 2024, asociada al 2 Eje – Salud Mental, del plan de bienestar e incentivos.
Para el segundo trimestre del 2024 se realizaron (4) cuatro actividades relacionas con el 1 Eje – Equilibrio Psicosocial, enfocado a actividades deportivas y recreativas como el Dia del servidor público / Olimpiadas, el día de la familia mediante circular, actividades encaminadas a la capacitación formar como información de Oferta de Servicios y Educación no Formal y se da continuidad a una segunda sesión de Planes Complementarios de Medicina Prepagada en el mes de mayo asociada al 2 Eje – Salud Mental, del plan de bienestar e incentivos.
1 trimestre: 4 actividades ejecutadas / (11,4% cumplimiento)
2 trimestre: 4 actividades ejecutadas / (11,4% cumplimiento)total 
1 y 2 trimestres: 8 actividades ejecutada / (22,9% cumplimiento)
Evidencia: Encuestas de calidad de vida, Listados de asistencia a los diferentes beneficios, Piezas comunicativas de Invitación a los temas de bienestar, circular informativa a los servidores del ministerio ubicado en SharePoint del profesional de Bienestar e Incentivos</t>
  </si>
  <si>
    <t>Se evidencia en el mapa de ruta para el plan de bienestar e incentivos del ministerio bajo sus 4 ejes (1 Eje – Equilibrio Psicosocial, 2 Eje – Salud Mental, 3 Eje – Convivencia Social, 4 Eje – Alianzas Interinstitucionales), se definieron 35 actividades propuestas a desarrollar en la vigencia del año.
Para el tercer trimestre del 2024 se realizaron (17) diez y siete actividades relacionas con el 1 Eje – Equilibrio Psicosocial, enfocado a actividades deportivas y recreativas como el Programa de Acondicionamiento e Instructores de Fútbol y Danza, adicionalmente se dio continuidad a la programación de las Olimpiadas del sector, seguidamente, se dio inicio a Actividades Recreativas la celebración mensual del día del cumpleaños a los servidores del ministerio. Bajo este mismo eje, se realizó la actividad de amor y amistad otorgando de tarjetas de cine a todos los funcionarios del ministerio y se dio continuidad a las actividades encaminadas a la capacitación formar como información de Oferta de Servicios y Educación no Formal en los meses de julio y septiembre. Adicionalmente, para el 2 Eje – Salud Mental, se desarrollaron actividades de Nutrición, actividad física y el Descanso, como la Semana de la Salud y bienestar, Primeros Auxilios Psicológicos y continuidad a la programación trimestral de Planes Complementarios de Medicina Prepagada. En el 3 Eje – Convivencia Social, asociado a la Integridad Social, Inclusión, Diversidad, equidad y representatividad, se desarrollo en los meses de agosto y septiembre de 2024, estudios previos para la sala de Lactancia en el ministerio. Finalmente, otras de las actividades desarrollas en este trimestre, fue la Promoción de Programas de Vivienda Y Programa de Educación Formal. Definida para el 4 Eje – Alianzas Interinstitucionales.
1 trimestre: 4 actividades ejecutadas / (11,4% cumplimiento)
2 trimestre: 4 actividades ejecutadas / (11,4% cumplimiento)
3 trimestre: 17 actividades ejecutadas / (48,6% cumplimiento)
total 1, 2 y 3 trimestres: 25 actividades ejecutadas / (71,4% cumplimiento)
Evidencia: Encuestas de calidad de vida, Listados de asistencia a los diferentes beneficios, Piezas comunicativas de Invitación a los temas de bienestar, circular informativa a los servidores del ministerio ubicado en SharePoint del profesional de Bienestar e Incentivos</t>
  </si>
  <si>
    <t xml:space="preserve"> (Cantidad de vacantes provistas /Vacantes pendientes de ser provistas 537 vigencia 2024 )*100%</t>
  </si>
  <si>
    <t>Ejecución  del Plan de Seguridad y salud en el trabajo</t>
  </si>
  <si>
    <t>Se evidencia mapa de ruta para el plan de SG-SST bajo sus 4 ejes (1 EJE – Identificación De Peligros, Evaluación Y Valoración De Los Riesgos, 2 EJE Programas De Gestión, 3 EJE Inducción Y Capacitación SST, 4 EJE Auditorias) se definieron 52 actividades propuestas a desarrollar en la vigencia del año.
Para el primer trimestre del 2024 se realizaron (4) cuatro actividades relacionas con el 2 EJE Programas De Gestión, asociadas al programa de medicina preventiva y del trabajo como son los exámenes médicos ocupacionales mensuales y el programa de programa de seguridad industrial con actividades de acompañamiento a mantenimiento de instalaciones, equipos y herramientas en conjunto con de la administración del edificio y subdirección administrativa y financiera.
Para el segundo trimestre del 2024 se realizaron (22) veintidós actividades generales relacionas con la planeación del plan de SG-SST tales como:  Elaboración manual del sistema de seguridad y salud en el trabajo, Definición la política de Sistema de Gestión SST, Definición de objetivos del Sistema de Gestión de la Seguridad y Salud en el Trabajo SG-SST medibles y cuantificables, acorde con las prioridades definidas y alineados con la política de seguridad y salud en el trabajo definida en la entidad, Establecimiento del plan de trabajo anual para alcanzar cada uno de los objetivos, en el que se especifiquen metas, actividades claras para su desarrollo, responsables y cronograma, responsables y recursos necesarios, definición de recursos financieros, humanos, técnicos y de otra índole requeridos para la implementación del Sistema de Gestión de la Seguridad y Salud en el Trabajo SG-SST, Conformación COPASST y Conformación Comité de convivencia laboral. Frente a los ejes propuestos, se desarrollaron actividades relacionadas con: 1 Eje – Identificación De Peligros, Evaluación Y Valoración De Los Riesgos en el cual se definió la herramienta de identificación de peligros, evaluación y valoración de los riesgos, para el 2 Eje Programas De Gestión, en el marco del programa de medicina preventiva y del trabajo se ejecutaron actividades como Diagnóstico de salud, Análisis de la distribución sociodemográfica, Registros y estadísticas en salud, Programas de vigilancia epidemiológica (Estilos de vida saludable, prevención de sustancias sicoactivas, higiene postural, autocuidado, acoso laboral y resolución de conflictos, salud mental, sesión de yoga y ergo yoga.) y se da continuidad a la programación mensual de Exámenes médicos ocupacionales para este trimestre. Adicionalmente para el programa de seguridad industrial se realizado el Plan de emergencia y la conformación de la brigada de emergencias, y se da continuidad con actividades de acompañamiento a mantenimiento de instalaciones, equipos y herramientas en conjunto con de la administración del edificio y subdirección administrativa y financiera. Finalmente, en este trimestre se realizan actividades asociadas al 3 Eje Inducción Y Capacitación SST, en donde se define la inducción a los nuevos funcionarios del ministerio y se realizan jornadas de capacitación del SG-SST en el mes de mayo.
1 trimestre:   4 actividades ejecutadas / (7,7% cumplimiento)
2 trimestre: 22 actividades ejecutadas / (42,3% cumplimiento)  
total 1, 2 trimestres: 26 actividades ejecutadas / (50% cumplimiento)
Evidencia: Publicaciones en página WEB del ministerio el Plan SG-SST; encuestas sociodemográficas, actos administrativos y resoluciones, Listados de asistencia a las actividades programadas del sistema de seguridad, diligenciamiento plataforma ALISSA, circular informativa a los servidores del ministerio de las actividades programadas para seguridad y salud en el trabajo ubicado en SharePoint del profesional de SG-SST.</t>
  </si>
  <si>
    <t>Se evidencia mapa de ruta para el plan de SG-SST bajo sus 4 ejes (1 EJE – Identificación De Peligros, Evaluación Y Valoración De Los Riesgos, 2 EJE Programas De Gestión, 3 EJE Inducción Y Capacitación SST, 4 EJE Auditorias) se definieron 52 actividades propuestas a desarrollar en la vigencia del año.
Para el tercer trimestre del 2024 se realizaron (11) Once actividades en las que se observa el ajuste al manual del sistema de seguridad y salud en el en el mes de agosto, trabajo relacionas con el 2 Eje Programas De Gestión / medicina preventiva y del trabajo en el cual se da continuidad a la programación mensual de Exámenes médicos ocupacionales para este trimestre y Programas de vigilancia epidemiológica (Estilos de vida saludable, prevención de sustancias sicoactivas, higiene postural, autocuidado, acoso laboral y resolución de conflictos, salud mental, sesión de yoga y ergo yoga.) y Registros y estadísticas en salud. Seguidamente, se realizan actividades relacionadas con la brigada de emergencias en cuanto a la capacitación y entrega de elementos reglamentarios por el SST en el mes de agosto y se da continuidad con actividades de acompañamiento a mantenimiento de instalaciones, equipos y herramientas en conjunto con de la administración del edificio y subdirección administrativa y financiera.
1 trimestre:   4 actividades ejecutadas / (7,7% cumplimiento)
2 trimestre: 22 actividades ejecutadas / (42,3% cumplimiento)
3 trimestre: 11 actividades ejecutadas / (21,2% cumplimiento)
total 1, 2 y 3 trimestres: 37 actividades ejecutadas / (71,2% cumplimiento)
Evidencia: Publicaciones en página WEB del ministerio el Plan SG-SST; encuestas sociodemográficas, actos administrativos y resoluciones, Listados de asistencia a las actividades programadas del sistema de seguridad, diligenciamiento plataforma ALISSA, circular informativa a los servidores del ministerio de las actividades programadas para seguridad y salud en el trabajo ubicado en SharePoint del profesional de SG-SST.</t>
  </si>
  <si>
    <t>A este respecto, se observa que el plan estratégico de talento humano está conformado por 5 cinco planes obligatorios tales como: Plan Anual de Vacantes, Plan de Previsión de Empleos, Plan de bienestar e Incentivos Institucionales, Plan de Trabajo Anual en Seguridad y Salud en el Trabajo, Plan Institucional de Capacitación los cuales se encuentran publicados en la página WEB del ministerio. 
Frente a este indicador, para el primer y segundo trimestre del año no se realizo seguimiento a los planes, sin embargo, se desarrollaron actividades enmarcadas en mapas de ruta propuestos.</t>
  </si>
  <si>
    <t>A este respecto, se observa que el plan estratégico de talento humano está conformado por 5 cinco planes obligatorios tales como: Plan Anual de Vacantes, Plan de Previsión de Empleos, Plan de bienestar e Incentivos Institucionales, Plan de Trabajo Anual en Seguridad y Salud en el Trabajo, Plan Institucional de Capacitación los cuales se encuentran publicados en la página WEB del ministerio. 
Frente a este indicador, para el primer y segundo trimestre del año no se realizo seguimiento a los planes, sin embargo, se desarrollaron actividades enmarcadas en mapas de ruta propuestos.
Para el tercer trimestre, en el mes de septiembre se realizó seguimiento a los planes mediante mapas de ruta y consulta al líder del proceso correspondiente, adicionalmente se realizó un informe de seguimiento a indicadores de plan de acción, mapas de ruta con el número de actividades programadas en el año y número de actividades ejecutadas y su porcentaje de avance a los 5 planes existentes.
(1) Número de Planes de la Subdirección de Talento Humano de obligatorio cumplimiento con seguimiento / (2) Número total de planes de la Subdirección de Talento Humano de obligatorio cumplimiento</t>
  </si>
  <si>
    <t>Se evidencia que, en el mapa de ruta para el plan institucional de capacitación del ministerio, 6 ejes (EJE 1 Paz Total, Memoria y Derechos Humanos, EJE 2 Territorio, Vida y Ambiente, EJE 3 Mujeres, Inclusión y Diversidad, EJE 4 Transformación Digital y Cibercultura, EJE 5. Probidad y ética de lo público, EJE 6 Habilidades y competencias). se definieron 39 actividades propuestas a desarrollar en la vigencia del año.
Para el tercer trimestre del 2024 se da inicio al desarrollo de (7) siete capacitaciones bajo los ejes: EJE 5. Probidad y ética de lo público iniciando con las capacitaciones de: Integridad, Transparencia y Lucha contra la Corrupción, Gestión Publica Orientada a Resultados y Curso de proyectos MGA, seguidamente bajo el eje  EJE 3 Mujeres, Inclusión y Diversidad se realiza la capacitación de Lideremos juntos el Cambio de: Diversidad, Equidad e Inclusión y finalmente se incluye para el EJE 6 Habilidades y competencias Gestión Documental fundamentos básicos y Gestión Documental especifica al proceso de gestión documental de archivo TIKALI, que este ultimo inicio en agosto y finaliza en noviembre de 2024, por lo cual para el presente reporte se ha ejecutado el 50% del curso.
1 trimestre:  1 actividades capacitación ejecutadas / (2,6% cumplimiento)
2 trimestre:  2 actividades capacitación ejecutadas / (5,1% cumplimiento)
total 1, 2 trimestres: 3 actividades capacitación ejecutadas / (7,7% cumplimiento)
Evidencia: Presentación y listas de asistencia en cada de cada capacitación o formación realizada, por parte de cada institución capacitadora o formato interno de asistencia de talento humano. base de datos con capacitaciones de asistencia y número de asistentes ubicado en SharePoint del profesional de capacitaciones</t>
  </si>
  <si>
    <t>Se evidencia que, en el mapa de ruta para el plan institucional de capacitación del ministerio, 6 ejes (EJE 1 Paz Total, Memoria y Derechos Humanos, EJE 2 Territorio, Vida y Ambiente, EJE 3 Mujeres, Inclusión y Diversidad, EJE 4 Transformación Digital y Cibercultura, EJE 5. Probidad y ética de lo público, EJE 6 Habilidades y competencias). se definieron 39 actividades propuestas a desarrollar en la vigencia del año.
Para el tercer trimestre del 2024 se da inicio al desarrollo de (7) siete capacitaciones bajo los ejes: EJE 5. Probidad y ética de lo público iniciando con las capacitaciones de: Integridad, Transparencia y Lucha contra la Corrupción, Gestión Publica Orientada a Resultados y Curso de proyectos MGA, seguidamente bajo el eje  EJE 3 Mujeres, Inclusión y Diversidad se realiza la capacitación de Lideremos juntos el Cambio de: Diversidad, Equidad e Inclusión y finalmente se incluye para el EJE 6 Habilidades y competencias Gestión Documental fundamentos básicos y Gestión Documental especifica al proceso de gestión documental de archivo TIKALI, que este ultimo inicio en agosto y finaliza en noviembre de 2024, por lo cual para el presente reporte se ha ejecutado el 50% del curso.
1 trimestre:  1 actividades capacitación ejecutadas / (2,6% cumplimiento)
2 trimestre:  2 actividades capacitación ejecutadas / (5,1% cumplimiento)
3 trimestre: 7 actividades capacitación ejecutadas / (16,7% cumplimiento)
total 1, 2 y 3 trimestres: 10 actividades capacitación ejecutadas / (24,4% cumplimiento)
Evidencia: Presentación y listas de asistencia en cada de cada capacitación o formación realizada, por parte de cada institución capacitadora o formato interno de asistencia de talento humano. base de datos con capacitaciones de asistencia y número de asistentes ubicado en SharePoint del profesional de capacitaciones</t>
  </si>
  <si>
    <t>Frente a este indicador se informa que se han desarrollado los formatos necesarios para la realización de la evaluación de desempeño, sin embargo se encuentran a la espera de la aprobación por parte de la Secretaría General para proceder con su implementación.</t>
  </si>
  <si>
    <t>Atención a las juventudes</t>
  </si>
  <si>
    <t xml:space="preserve">Jóvenes en Paz </t>
  </si>
  <si>
    <t>Implementar una ruta de atención integral, para jóvenes entre 14 y 28 años, que les permita romper ciclos de violencia, desvincularse de dinámicas criminales y promover su vinculación educativa, laboral y social</t>
  </si>
  <si>
    <t xml:space="preserve">Jóvenes atendidos a traves de la ruta de atención integral </t>
  </si>
  <si>
    <t xml:space="preserve">Sumatoria de Jóvenes atendidos a traves de la ruta de atención integral </t>
  </si>
  <si>
    <t xml:space="preserve">Se suscribe convenio con la Unión Temporal Territorio y Paz con la que se desarrolla la segunda cohorte del programa para dar alcance a 83 municipios del país. Se dio continuidad al proceso de la cohorte 1 adelantado con FondoPaz y OACP en Bogotá, Medellín, Quibdó, Guachené, Puerto Tejada, Buenaventura.   Se ampliaron cupos en Bogotá y Quibdó.  Jóvenes de Quibdó, Buenaventura, Puerto Tejada, Guachené, Medellín y Bogotá se encuentran adelantando actividades de los componentes de educación, corresponsabilidad, emprendimiento, asociatividad y empleabilidad. 
Se realizaron jornadas de socialización del Programa en municipios de los departamentos de Valle del Cauca, Cauca y Caldas. Se realizaron jornadas de pre-registro en municipios de los departamentos de Nariño, César, Caldas, Risaralda y la ciudad de Bogotá. Se está adelantando la validación de cumplimiento de criterios básicos para ingreso al programa de estos jóvenes pre-registrados.  
Se da inicio a la operación del Programa en la ciudad de Valledupar, vinculando 1.363 jóvenes quienes en el mes de octubre iniciarán actividades de los componentes de corresponsabilidad y educación.  
Se realizó quinto pago de transferencias monetarias condicionadas, a la fecha 2.506 jóvenes han recibido 8.289 transferencias, según porcentaje de participación en las actividades del programa. </t>
  </si>
  <si>
    <t>Abordaje Psicosocial y Psicoespiritual y Bien- Estar</t>
  </si>
  <si>
    <t>Sumatoria circulos de cuidado y orientación psicosocial realizados para jóvenes .</t>
  </si>
  <si>
    <t>Avanzar en la implementación del programa "Juventudes Tejiendo Bienestar " dando cumplimiento a la misionalidad del Ministerio de la Igualdad y la Equidad.</t>
  </si>
  <si>
    <t xml:space="preserve">Avance en la implementación del programa "Juventudes Tejiendo Bienestar " </t>
  </si>
  <si>
    <t>Porcentaje de avance en la implementación del programa Juventudes Tejiendo Bienestar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</si>
  <si>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Se formula el documento del programa (17%), así como se desarrolla la elaboración del proyecto de la fase 1 del mismo a la espera de su habilitación presupuestal para continuar con el proceso (13%)</t>
  </si>
  <si>
    <t xml:space="preserve">Se formula el documento del programa (17%), así como se elabora el  proyecto de la fase 1 del mismo con habilitación presupuestal  (17%) Se elaboró plan de acción recibiendo comentarios de las Oficinas Asesoras para su aprobación (5%). </t>
  </si>
  <si>
    <t>Aguante popular por la vida</t>
  </si>
  <si>
    <t>Sumatoria de organizaciones barristas y futboleras vinculadas al programa Aguante popular por la vida</t>
  </si>
  <si>
    <t>Se establecen mesas de trabajo con la Universidad Pedagógica Nacional para la creación del proyecto 'Aguante Popular por la Vida' del mismo nombre del programa. En este trimestre se encuentra viabilidad técnica, presupuestal y jurídica para iniciar la fase contractual.</t>
  </si>
  <si>
    <t>Avanzar en la implementacióndel programa "Aguante popular por la vida" dando cumplimiento a la misionalidad del Ministerio de la Igualdad y la Equidad.</t>
  </si>
  <si>
    <t xml:space="preserve">Avance en la implementación del programa "Aguante popular por la vida" </t>
  </si>
  <si>
    <t>Porcentaje de avance en la implementación del programa Aguante popular por la vida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</si>
  <si>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Se realizó la formulación del programa 'Aguante Popular por la Vida' (hito 1-17%) y se avanzó en la realización de mesas para la concertación con organizaciones barristas que permitieran la generación de confianza y trabajo articulado para los proyectos a formular</t>
  </si>
  <si>
    <t>Se avanzó en la formulación de tres proyectos junto a la Oficina Asesora de Proyectos a la espera de su  aprobación técnica de manera total  (hito 2-13%) , y, se avanzó en la formulación del plan de acción del programa (hito 3-4%)</t>
  </si>
  <si>
    <t xml:space="preserve">Iniciativas Productivas  </t>
  </si>
  <si>
    <t>Avanzar en la implementación del programa "Jovenes Guardianes de la naturaleza" dando cumplimiento a la misionalidad del Ministerio de la Igualdad y la Equidad.</t>
  </si>
  <si>
    <t xml:space="preserve">Avance en la implementación del programa "Jovenes Guardianes de la naturaleza" </t>
  </si>
  <si>
    <t>Porcentaje de avance en la implementación del programa Jovenes Guardianes de la naturaleza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</si>
  <si>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Durante el primer semestre, se elaboró el programa 'Jóvenes Guardianes de la Naturaleza' (hito 1-17%), así como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t>
  </si>
  <si>
    <t xml:space="preserve">Para el tercer trimestre se elaboró proyecto de la fase 1 del Programa (17%- hito 2) y se hizo solicitud para contratación en Fondo Igualdad siendo viabilizado para este proceso el 14 de septiembre (16%-hito 4). A esto se suma el avance acumulado del programa formulado en el primer semestre, así como avance en el borrador del Plan de Acción con comentarios por parte de las Oficinas Asesoras para aprobación (3%-hito 3). </t>
  </si>
  <si>
    <t>Atención a personas con discapacidad, diversas y LGBTIQ+ </t>
  </si>
  <si>
    <t>Avanzar en la implementación del programa "Tejiendo comunidad para personas con discapacidad" dando cumplimiento a la misionalidad del Ministerio de la Igualdad y la Equidad.</t>
  </si>
  <si>
    <t xml:space="preserve">Avance en la implementación del programa "Tejiendo comunidad para personas con discapacidad" </t>
  </si>
  <si>
    <t>Porcentaje de avance en la implementación del programa Tejiendo comunidad para personas con discapacidad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</si>
  <si>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Mejoramiento de las condiciones de accesibilidad socioeconómica de la población con discapacidad a nivel Nacional</t>
  </si>
  <si>
    <t>Avanzar en la implementación del programa "Diversidades en Dignidad" dando cumplimiento a la misionalidad del Ministerio de la Igualdad y la Equidad.</t>
  </si>
  <si>
    <t xml:space="preserve">Avance en la implementación del programa "Diversidades en Dignidad" </t>
  </si>
  <si>
    <t>Porcentaje de avance en la implementación del programa Diversidades en Dignidad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</si>
  <si>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Diseño, fortalecimiento e implementación de acciones que contribuyan al ejercicio efectivo de los derechos de la población LGBTIQ+ Nacional</t>
  </si>
  <si>
    <t>Durante el primer y segundo trimestre se dio cumplimiento al hito uno y dos que corresponden al 34% y refieren a la construcción de los documentos del programa y del proyecto de inversión, mediante el cual se asigna el recurso a la Dirección para la Garantía de los Derechos de la Población LGBTIQ+, documentos que fueron aprobados y cargados en las plataformas correspondientes. Se adelantó la planeación de las estrategias, consolidadas en el proyecto de inversión y el programa,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t>
  </si>
  <si>
    <t xml:space="preserve">Durante el tercer trimestre y tras la planeación realizada se adelantó frente al Hito 3 que correpoinde al plan de acción del programa el cual tiene un avance del 10% del cual queda faltando la revisión y aprobación. Así mismo, se avanza en el Hito 4 respecto a las solicitudes de contratación en el fondo o en la subdirección contractual, en la cual de los 10 procesos contractuales que se adelantarán, se cuenta con un avance de 5 procesos contractuales que corresponden al 8%, 4 de estos en la subdirección de contratación y 1 por el fondo. </t>
  </si>
  <si>
    <t>Atención a las mujeres</t>
  </si>
  <si>
    <t>Avanzar en la implementación del programa "Mujeres en actividades sexuales pagas" dando cumplimiento a la misionalidad del Ministerio de la Igualdad y la Equidad.</t>
  </si>
  <si>
    <t xml:space="preserve">Avance en la implementación del programa "Mujeres en actividades sexuales pagas" </t>
  </si>
  <si>
    <t>Porcentaje de avance en la implementación del programa Mujeres en actividades sexuales pagas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</si>
  <si>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"Casas para la Dignidad de las Mujeres" dando cumplimiento a la misionalidad del Ministerio de la Igualdad y la Equidad.</t>
  </si>
  <si>
    <t xml:space="preserve">Avance en la implementación del programa "Casas para la Dignidad de las Mujeres" </t>
  </si>
  <si>
    <t>Porcentaje de avance en la implementación del programa Casas para la Dignidad de las Mujeres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</si>
  <si>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"Mujeres en el centro de la política, de la vida, la paz  y el territorio" dando cumplimiento a la misionalidad del Ministerio de la Igualdad y la Equidad.</t>
  </si>
  <si>
    <t xml:space="preserve">Avance en la implementación del programa "Mujeres en el centro de la política, de la vida, la paz  y el territorio" </t>
  </si>
  <si>
    <t>Porcentaje de avance en la implementación del programa Mujeres en el centro de la política, de la vida, la paz  y el territorio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</si>
  <si>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"Autonomía Económica de las Mujeres" dando cumplimiento a la misionalidad del Ministerio de la Igualdad y la Equidad.</t>
  </si>
  <si>
    <t xml:space="preserve">Avance en la implementación del programa "Autonomía Económica de las Mujeres" </t>
  </si>
  <si>
    <t>Porcentaje de avance en la implementación del programa Autonomía Económica de las Mujeres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</si>
  <si>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En el período, se brindaron 10.895 orientaciones a mujeres víctimas de violencias basadas en género en la línea 155, en los siguientes tipos de violencias: intrafamiliar psicológica (4.908), intrafamiliar física (3.433), amenazas (509), psicológica por fuera del ámbito de la familia (359), lesiones personales (181), acoso sexual (135), acto sexual violento (61), violencia contra adulta mayor (45), acoso laboral (41), acceso carnal violento (38) e intrafamiliar económica o patrimonial (37). Además, se hicieron otras orientaciones (755 ), se atendieron otros tipos de violencia (201). En 192 orientaciones no se identificó el tipo de violencia. Por otra parte, las llamadas efectivas se registraron en Bogotá (46%), Cundinamarca (9%), Antioquia (8%), Valle del Cauca (6%), Santander (5%), Atlántico (3%), Tolima (2%), Boyacá (2%), Meta (2%), Risaralda (2%), Bolívar (2%) y Norte de Santander (2%). El 2% no reporta el lugar. En los siguientes departamentos se registra el 1% de las llamadas, así: Huila, Nariño, Cauca, Caldas, Quindío, Cesar, Córdoba y Magdalena. También se recepcionaron llamadas de  Casanare, Sucre, Caquetá, La Guajira, Chocó, Putumayo, Arauca, Guaviare, Vichada, Archipiélago de San Andrés, Providencia y Santa Catalina, Amazonas y Guainía. El 95.5 % de las llamadas las efecturaron mujeres y  el 2.5% hombres. En el 2% no se cuenta con información. </t>
  </si>
  <si>
    <t>Atención a pueblos Étnicos y Campesinos</t>
  </si>
  <si>
    <t>Avanzar en la implementación del programa "Cuidando la vida en el territorio con los pueblos étnicos y campesinos" dando cumplimiento a la misionalidad del Ministerio de la Igualdad y la Equidad.</t>
  </si>
  <si>
    <t xml:space="preserve">Avance en la implementación del programa "Cuidando la vida en el territorio con los pueblos étnicos y campesinos.  " </t>
  </si>
  <si>
    <t>Porcentaje de avance en la implementación del programa Cuidando la vida en el territorio con los pueblos étnicos y campesinos.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</si>
  <si>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"Reconociendo saberes en la diferencia " dando cumplimiento a la misionalidad del Ministerio de la Igualdad y la Equidad.</t>
  </si>
  <si>
    <t xml:space="preserve">Avance en la implementación del programa "Reconociendo saberes en la diferencia " </t>
  </si>
  <si>
    <t>Porcentaje de avance en la implementación del programa Reconociendo saberes en la diferencia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</si>
  <si>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"Tejiendo sistemas económicos propios.  " dando cumplimiento a la misionalidad del Ministerio de la Igualdad y la Equidad.</t>
  </si>
  <si>
    <t xml:space="preserve">Avance en la implementación del programa "Tejiendo sistemas económicos propios" </t>
  </si>
  <si>
    <t>Porcentaje de avance en la implementación del programa Tejiendo sistemas económicos propios.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</si>
  <si>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Atención a poblaciones y territorios Excluidos y Marginados</t>
  </si>
  <si>
    <t>Avanzar en la implementación del programa "Construyendo Dignidad Habitantes de Calle " dando cumplimiento a la misionalidad del Ministerio de la Igualdad y la Equidad.</t>
  </si>
  <si>
    <t xml:space="preserve">Avance en la implementación del programa "Construyendo Dignidad Habitantes de Calle" </t>
  </si>
  <si>
    <t>Porcentaje de avance en la implementación del programa Construyendo Dignidad Habitantes de Calle.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</si>
  <si>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"Agua es Vida" dando cumplimiento a la misionalidad del Ministerio de la Igualdad y la Equidad.</t>
  </si>
  <si>
    <t xml:space="preserve">Avance en la implementación del programa "Agua es Vida" </t>
  </si>
  <si>
    <t>Porcentaje de avance en la implementación del programa Agua es Vida.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</si>
  <si>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Implementación de soluciones no convencionales para el acceso al agua y al saneamiento en territorios marginados y excluidos a nivel Nacional</t>
  </si>
  <si>
    <t>Avanzar en la implementación del programa "Construyendo Dignidad Personas Mayores" dando cumplimiento a la misionalidad del Ministerio de la Igualdad y la Equidad.</t>
  </si>
  <si>
    <t xml:space="preserve">Avance en la implementación del programa "Construyendo Dignidad Personas Mayores" </t>
  </si>
  <si>
    <t>Porcentaje de avance en la implementación del programa Construyendo Dignidad Personas Mayores.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</si>
  <si>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"Sistema Nacional de Cuidado" dando cumplimiento a la misionalidad del Ministerio de la Igualdad y la Equidad.</t>
  </si>
  <si>
    <t xml:space="preserve">Avance en la implementación del programa "Sistema Nacional de Cuidado" </t>
  </si>
  <si>
    <t>Porcentaje de avance en la implementación del programa Sistema Nacional de Cuidado.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</si>
  <si>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Diseño e implementación del Sistema Nacional de Cuidado para la garantía de derechos de las personas cuidadoras Nacional</t>
  </si>
  <si>
    <t>Avanzar en la implementación del programa "Economía popular para la superación de la pobreza" dando cumplimiento a la misionalidad del Ministerio de la Igualdad y la Equidad.</t>
  </si>
  <si>
    <t xml:space="preserve">Avance en la implementación del programa "Economía popular para la superación de la pobreza" </t>
  </si>
  <si>
    <t>Porcentaje de avance en la implementación del programa Economía popular para la superación de la pobreza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</si>
  <si>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Durante el tercer trimestre de 2024, se han logrado avances significativos en la apropiación de la experiencia de los Centros Intégrate, con el objetivo de cofinanciar su operación en conformidad con lo establecido en el Decreto 1075 de 2023, que define la estructura y funciones del Ministerio. Este esfuerzo estratégico está orientado a proporcionar un enfoque particular en la atención a la población migrante con vocación de permanencia, así como a migrantes retornados. 
Establecimiento de Centros: Se han identificado un total de 11 centros en 9 ciudades, con  el apoyo de la cooperación internacional. Estos centros son cruciales para facilitar la integración social y el acompañamiento a la población migrante.
_Coordinación USAID-Alcaldías: se han llevado a cabo 18 reuniones, con el propósito de presentar la misión y visión del Ministerio, así como co-crear los acuerdos necesarios que garanticen la sostenibilidad del modelo de centros.
Identificación y Gestión de Recursos: Los avances también han incluido la identificación y gestión de todo lo referente a determinar el recurso humano necesario para garantizar el funcionamiento de los centros; coordinación de estos; mantenimiento de equipos, mobiliarios y espacios físicos; desarrollo y mantenimiento del sistema de información; operación de los centros mediante el método de administración de casos y estrategia de comunicaciones.
Asimismo, se ha avanzado con el radicado de las fichas de perfil de proyectos, plan de adquisiciones, el anexos técnicos y presupuestos ante las Oficinas de Proyectos, Planeación, así como ante el Fondo para la Superación de Brechas para los siguientes procesos contractuales:
  1. Operador de Servicios de Personal (Empresa de Servicios Temporales)
  2. Servicio de Vigilancia
  3. Servicios de Aseo y Cafetería
  4. Arrendamientos (Santa Marta, Cali, Bucaramanga y Medellín)
Estos procesos se encuentran, con fecha de corte a este reporte, en etapa precontractual en el Fondo de Superación de Brechas (FSB), lo que representa un paso esencial hacia la efectiva operación de los centros.
Los esfuerzos realizados durante este trimestre son fundamentales para la efectiva implementación y operación de los Centros Intégrate. La continua colaboración con las alcaldías y la adecuada gestión de recursos permitirá la sostenibilidad del modelo de atención a la población migrante, garantizando así su integración social y bienestar.</t>
  </si>
  <si>
    <t>Avanzar en la implementación del programa "Migración y retorno para la superación de brechas" dando cumplimiento a la misionalidad del Ministerio de la Igualdad y la Equidad.</t>
  </si>
  <si>
    <t xml:space="preserve">Avance en la implementación del programa "Migración y retorno para la superación de brechas" </t>
  </si>
  <si>
    <t>Porcentaje de avance en la implementación del programa Migración y retorno para la superación de brechas.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</si>
  <si>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De enero a junio no se presenta avance en esta actividad</t>
  </si>
  <si>
    <t xml:space="preserve">Se realizó entrega de provisión directa de alimentos a 3.420 hogares en los departamentos:
- Choco, en los siguientes municipios Litoral de San Juan, Istmina, Medio San Juan, Novita y Sipi.  
- Bolivar  en los siguientes municipios María La baja, El Carmen de Bolívar, San Juan Nepomuceno, Clemencia, Santa Catalina,  Arrollo Hondo, Mahates, San Basilio de Palenque, Cartagena, Córdoba y el Guamo, San Martin de Loba, Altos del Rosario  
</t>
  </si>
  <si>
    <t>Imagen</t>
  </si>
  <si>
    <t>Ministerio de Igualdad y Equidad</t>
  </si>
  <si>
    <t>PÁGINA: 1 DE 1</t>
  </si>
  <si>
    <r>
      <t xml:space="preserve">Proceso: </t>
    </r>
    <r>
      <rPr>
        <sz val="11"/>
        <color rgb="FF000000"/>
        <rFont val="Verdana"/>
        <family val="2"/>
      </rPr>
      <t>Gestión Estratégica</t>
    </r>
  </si>
  <si>
    <t>CÓD: OAP-EE-FO-012</t>
  </si>
  <si>
    <r>
      <t xml:space="preserve">Formato: </t>
    </r>
    <r>
      <rPr>
        <sz val="11"/>
        <color rgb="FF000000"/>
        <rFont val="Verdana"/>
        <family val="2"/>
      </rPr>
      <t>Plan de Acción</t>
    </r>
  </si>
  <si>
    <t>V 0.1</t>
  </si>
  <si>
    <t xml:space="preserve">Programa </t>
  </si>
  <si>
    <t>Estrategia Transformadora</t>
  </si>
  <si>
    <t>Meta 2025</t>
  </si>
  <si>
    <t xml:space="preserve">Programación  </t>
  </si>
  <si>
    <t>Proyecto</t>
  </si>
  <si>
    <t>Recursos</t>
  </si>
  <si>
    <t>JUNIO</t>
  </si>
  <si>
    <t>SEPTIEMBRE</t>
  </si>
  <si>
    <t>DICIEMBRE</t>
  </si>
  <si>
    <t>Si usted copia o imprime este documento, el Ministerio de Igualdad y Equidad lo considerará como No Controlado y no se hace responsable por su consulta o uso. Si desea consultar la versión vigente y controlada, consulte a la oficina Asesora de Planeación. </t>
  </si>
  <si>
    <t>DEPENDENCIA</t>
  </si>
  <si>
    <t>DELEGADO O DELEGADA</t>
  </si>
  <si>
    <t>OFICINA DE SABERES Y CONOCIMIENTOS ESTRATEGICOS</t>
  </si>
  <si>
    <t>Ana Maria Gualguan</t>
  </si>
  <si>
    <t>OFICINA DE TECNOLOGIAS DE LA INFORMACIÓN</t>
  </si>
  <si>
    <t>Luz Amparo Gantiva</t>
  </si>
  <si>
    <t>OFICINA DE CONTROL INTERNO</t>
  </si>
  <si>
    <t xml:space="preserve">OFICINA DE CONTROL INTERNO DISCIPLINARIO </t>
  </si>
  <si>
    <t>Daniela Patricia De Pablos Pedroza. </t>
  </si>
  <si>
    <t>OFICINA DE RELACIONAMIENTO CON LA CIUDADANIA</t>
  </si>
  <si>
    <t>Laura Pinilla</t>
  </si>
  <si>
    <t>OFICINA DE ALIANZAS ESTRATEGICAS Y COOPERACIÓN INTERNACIONAL</t>
  </si>
  <si>
    <t>Sandra Yamile Moreno</t>
  </si>
  <si>
    <t>OFICINA ASESORA DE COMUNICACIONES</t>
  </si>
  <si>
    <t>Diana Cardenas</t>
  </si>
  <si>
    <t>OFICINA ASESORA DE PLANEACIÓN</t>
  </si>
  <si>
    <t>Mauricio Rey</t>
  </si>
  <si>
    <t>OFICINA JURIDICA</t>
  </si>
  <si>
    <t>Maria Alejandra Lopez</t>
  </si>
  <si>
    <t>SECRETARIA GENERAL</t>
  </si>
  <si>
    <t>Edna Johana Tamayo Hurtado</t>
  </si>
  <si>
    <t>SUBDIRECCIÓN ADMINISTRATIVA Y FINANCIERA</t>
  </si>
  <si>
    <t>SUBDIRECCIÓN CONTRACTUAL</t>
  </si>
  <si>
    <t>Sofia Pineda Rodriguez</t>
  </si>
  <si>
    <t>SUBDIRECCIÓN DE TALENTO HUMANO</t>
  </si>
  <si>
    <t>OFICINA DE PROYECTOS PARA LA IGUALDAD Y LA EQUIDAD</t>
  </si>
  <si>
    <t>VICEMINISTERIO DE MUJERES</t>
  </si>
  <si>
    <t>Hercelayde Conde Parra</t>
  </si>
  <si>
    <t>DIRECCIÓN PARA LA PREVENCION Y ATENCIÓN A LAS VIOLENCIAS CONTRA LAS MUJERES</t>
  </si>
  <si>
    <r>
      <t xml:space="preserve">Angela Bulla
</t>
    </r>
    <r>
      <rPr>
        <sz val="11"/>
        <color rgb="FFFF0000"/>
        <rFont val="Calibri"/>
        <family val="2"/>
        <scheme val="minor"/>
      </rPr>
      <t>Mario Fernando Uzurriaga</t>
    </r>
  </si>
  <si>
    <t>DIRECCIÓN PARA LA AUTONOMIA ECONOMICA DE LAS MUJERES</t>
  </si>
  <si>
    <t>Sonia Alexis Melo Cañon y
Claudia Marcela López</t>
  </si>
  <si>
    <t>DIRECCIÓN PARA LA GARANTIA DE LOS DERECHOS DE LAS MUJERES</t>
  </si>
  <si>
    <t>DIRECCIÓN PARA LAS MUJERES EN ACTIVIDADES SEXUALES PAGAS</t>
  </si>
  <si>
    <t>DIRECCIÓN PARA LAS MADRES CABEZA DE FAMILIA</t>
  </si>
  <si>
    <t>Vanessa Chasoy</t>
  </si>
  <si>
    <t>VICEMINISTERIO DE LA JUVENTUD</t>
  </si>
  <si>
    <t>Angi Paola Forero</t>
  </si>
  <si>
    <t>DIRECCIÓN PARA EL GOCE EFECTIVO DE LOS DERECHOS Y FOMENTO DE OPORTUNIDADES PARA LA JUVENTUD</t>
  </si>
  <si>
    <t>Natalia Rodríguez.</t>
  </si>
  <si>
    <t>DIRECCIÓN PARA EL BARRISMO SOCIAL</t>
  </si>
  <si>
    <t>Fabián García</t>
  </si>
  <si>
    <t>DIRECCIÓN DE JOVENES EN PAZ</t>
  </si>
  <si>
    <t>Angi Paola Moreno Avendaño</t>
  </si>
  <si>
    <t>VICEMINISTERIO PARA LAS POBLACIONES Y TERRITORIOS EXCLUIDOS Y LA SUPERACIÓN DE LA POBREZA</t>
  </si>
  <si>
    <t>Dayana Erazo Ortiz</t>
  </si>
  <si>
    <t>DIRECCIÓN PARA LA SUPERACION DE LA POBREZA</t>
  </si>
  <si>
    <t>Sara Angelica Vásquez Zúñiga
Laura Daniel Segovia</t>
  </si>
  <si>
    <t>DIRECCIÓN DE CUIDADO</t>
  </si>
  <si>
    <t>Edith Buitrago</t>
  </si>
  <si>
    <t>DIRECCIÓN PARA LA POBLACIÓN MIGRANTE</t>
  </si>
  <si>
    <t>Paola Ines Rivas</t>
  </si>
  <si>
    <t>DIRECCIÓN PARA EL ACCESO IGUALITARIO AL AGUA EN TERRITORIOS MARGINADOS Y EXCLUIDOS</t>
  </si>
  <si>
    <t>David Alejandro Cruz
Juan Eliceo Naranjo Suarez
Paula Alejandra Rodriguez Arboleda</t>
  </si>
  <si>
    <t>DIRECCIÓN PARA PERSONAS EN SITUACIÓN DE CALLE</t>
  </si>
  <si>
    <t>Juan Alfonso Viloria
Astrid Helena Arias Sanchez</t>
  </si>
  <si>
    <t>DIRECCIÓN PARA PERSONAS MAYORES</t>
  </si>
  <si>
    <t>Andrea Villanueva</t>
  </si>
  <si>
    <t>VICEMINISTERIO DE LAS DIVERSIDADES</t>
  </si>
  <si>
    <t>DIRECCIÓN PARA LA GARANTIA DE LOS DERECHOS DE LA POBLACION LGBTIQ+</t>
  </si>
  <si>
    <t>Juli Tatiana Rosero</t>
  </si>
  <si>
    <t>DIRECCIÓN PARA LA GARANTIA DE LOS DERECHOS DE LAS PERSONAS CON DISCAPACIDAD</t>
  </si>
  <si>
    <t>Adriana Baquero</t>
  </si>
  <si>
    <t>VICEMINISTERIO DE LOS PUEBLOS ETNICOS Y CAMPESINOS</t>
  </si>
  <si>
    <t>Mauricio Alejandro Vázquez Villanueva</t>
  </si>
  <si>
    <t>DIRECCIÓN PARA LA IGUALDAD Y LA EQUIDAD DE COMUNIDADES NEGRAS, AFRODECENDIENTES, RAIZALES Y PALENQUERAS</t>
  </si>
  <si>
    <t>Yamileth Larrahondo Melesio. </t>
  </si>
  <si>
    <t>DIRECCIÓN PARA LA IGUALDAD Y LA EQUIDAD DE PUEBLOS INDIGENAS</t>
  </si>
  <si>
    <t>Mayerly Caterine Buitrago</t>
  </si>
  <si>
    <t xml:space="preserve">DIRECCIÓN PARA LA IGUALDAD Y LA EQUIDAD DEL PUEBLO RROM </t>
  </si>
  <si>
    <t>Jesus Ayala</t>
  </si>
  <si>
    <t>DIRECCIÓN PARA LA IGUALDAD Y LA EQUIDAD DEL CAMPESINADO</t>
  </si>
  <si>
    <t>Adriana Lucia Pinchao Diaz</t>
  </si>
  <si>
    <t>PROGRAMACIÓN  2024</t>
  </si>
  <si>
    <t>Al 30 de junio, se avanzó en la formulación del programa de Garantías, derechos y alternativas de vida para las mujeres en actividades sexuales pagas, diversas y diferenciales.</t>
  </si>
  <si>
    <t xml:space="preserve">Al 30 de septiembre, se dio cumplimiento total al hito 1 y parcialmente al hito 2, con un acumulado de 30%, distribuido de la siguiente forma: Hito 1 (17%), el 6 de septiembre se aprobó por parte de la Oficina de Saberes y Conocimientos Estratégicos, el Programa de Garantías, derechos y alternativas de vida para las mujeres en actividades sexuales pagas, diversas y diferenciales. Hito 2 (13 %), el 10 de septiembre se envío a la Oficina de Proyectos tres fichas de proyectos, así:  1) Mujeres en actividades sexuales pagas, libres y seguras; 2) Alternativas de vida para las mujeres en actividades sexuales pagas; 3) Centros de Atención para mujeres en actividades sexuales pagas.  </t>
  </si>
  <si>
    <t>Al 30 de junio, se cumplió totalmente el hito 1 y parcialmente los hitos 2 y 4, para un avance acumulado de  25%, distribuido de la siguiente forma: 1) Hito 1 (17%), el 31 de marzo se aprobó el Programa Casas para la Dignidad de las Mujeres, por parte de la Oficina de Saberes y Conocimientos Estratégicos. Hito 2 (4%), se formuló 1 ficha de proyecto, la cual corresponde a dotación de las Casas para la dignidad de las mujeres que están en funcionamiento. Hito 4 (4%), el 20 de junio se radicó en el Fondo del Cierre de las Brechas de Desigualdad Poblacional e Inequidad Territorial (FonIgualdad), la  ficha del proyecto de dotación de las Casas para la dignidad de las mujeres que están en funcionamiento.</t>
  </si>
  <si>
    <t>Al 30 de septiembre, se cumplió totalmente con el hito 1,  y parcialmente con los hitos 2 y  4, para un avance acumulado del 39% de lo programado, distribuido del siguiente modo: hito 1 (17%), el 30 de marzo se aprobó el Programa Casas para la Dignidad de las Mujeres por parte de la Oficina de Saberes y Conocimientos Estratégicos. Hito 2 (8%), se radicaron 2 fichas de proyectos, al Fondo para el Cierre de Brechas de Desigualdad Poblacional e Inequidad Territorial (FonIgualdad), que corresponden a dotación de las Casas para la dignidad de las mujeres que están en funcionamiento y construcción de nuevas Casas para la dignidad de las mujeres. Hito 4 (4%), se contrató la dotación de las Casas para la dignidad de las mujeres en funcionamiento.</t>
  </si>
  <si>
    <t>Al 30 de junio, se priorizó  la formulación del Plan de Acción Nacional de la Resolución 1325 de 2022, por parte de la Dirección de Garantía de Derechos de las Mujeres, por lo cual no se avanzó en la formulación del Programa.</t>
  </si>
  <si>
    <t>Al 30 de septiembre, se cumplió con el hito 1, para un avance acumulado del 17%, ya que el 10 de septiembre fue aprobado el Programa Mujeres en el centro de la política de la vida, la paz  y el territorio por la Oficina de Saberes y Conocimientos Estratégicos.</t>
  </si>
  <si>
    <t>Al 30 de junio, se cumplió totalmente con el hito 1, para un avance acumulado de 17%, ya que el 5 de abril se aprobó el Programa para la Autonomía Económica de las Mujeres, por parte de la Oficina de Saberes y Conocimientos Estratégicos.</t>
  </si>
  <si>
    <t>Al 30 de septiembre, se cumplió totalmente con los hitos 1 y  3, y parcialmente con el hito 2, para un avance acumulado del 36% de lo programado, distribuido de la siguiente forma: hito 1 (17%), el 5 de abril fue aprobado el programa para la Autonomía Económica de las Mujeres. Hito 2 (2%), avance en las fases de formulación de tres proyectos productivos priorizados en el programa en la vigencia de 2024, así: i) Proyecto para la reactivación de la cadena de valor del camarón en Tumaco (Estudio de viabilidad); ii) Proyecto para el fortalecimiento a la producción avícola en la subregión del San Juan del Chocó (Estudio de viabilidad); iii) Proyecto para la puesta en marcha de un Centro de Reindustrialización ZASCA para mujeres en el municipio de Toluviejo (Elaboración de términos de referencia para realizar el convenio con INNPULSA). Hito 3 (17%), el 20 de septiembre se aprobó el Plan de Acción del programa.</t>
  </si>
  <si>
    <t>Durante el primer y segundo trimestre se adelantó la planeación estratégica y estructuración del programa de la Dirección para la para la Garantía de los Derechos de las Personas con Discapacidad, así mismo se formuló y registró el proyecto de inversión  denominado formuló y registró el proyecto de inversión “mejoramiento de las condiciones de accesibilidad socioeconómica de la población con discapacidad a nivel nacional” con código BPIN No 202400000000045 en el Banco de Programas y Proyectos de Inversión Nacional del Departamento Nacional de Planeación. 
Generando así un avance porcentual de 34% correspondiente al cumplimiento de los Hitos 1: Documento del Programa formulado (17%) e Hito 2: Proyectos del programa formulados (17%).</t>
  </si>
  <si>
    <t>Durante el tercer trimestre, y conforme la planeación realizada, se adelantó la etapa precontractual requerida para la puesta en marcha de las diferentes estrategias y actividades contempladas en el proyecto de inversión, lo anterior con el propósito de alcanzar las metas previstas. 
Por lo anterior, el avance acumulado es del 46,8% y del tercer trimestre es del 12,8%, el cual corresponde al desarrollo del Hito 4: Solicitudes de contratación en el fondo o en la subdirección contractual (Avance porcentual de: 12,8 %). De los cuales se proyectaron cuatro solicitudes de contratación en la Subdirección de contratación correspondientes al cumplimiento del acuerdo IM-169  y del indicador 337 Porcentaje de avance en la coordinación interinstitucional e intersectorial con las entidades competentes para la creación e implementación del Plan Integral de Atención, Inclusión y Garantía de los Derechos de la Población Indígena con Capacidades Diversas, con enfoque de mujer, familia y generación; así como la estructuración del contrato interadministrativo con ICETEX con el fin de constituir y regular un fondo en administración denominado "EDUMINIGUALDAD" para la disminución de brechas en la educación superior de la población con discapacidad y población LGBTIQ+, con los recursos girados por el ministerio de igualdad y equidad como constituyente al ICETEX quien actuará como administrador – mandatario, por otra parte el convenio de cooperación internacional para promover la autonomía, la vida independiente y la vida en comunidad, a través del desarrollo de acciones para la inclusión social de las personas con discapacidad. Igualmente, el contrato que se adelantó con Universidad de Antioquia Facultad de Derecho y Ciencias Políticas/ UDEA, con el fin de construir el contenido de un curso de capacitación alrededor del proceso técnico de la valoración de apoyos, sus lineamientos y protocolo, en el marco de la ley 1996 de 2019 y el decreto 487 de 2022.</t>
  </si>
  <si>
    <t>Hito 1 / Se aprobó durante el segundo trimestre el programa "Construyendo Dignidad para personas habitantes de Calle".</t>
  </si>
  <si>
    <t>Hito 1 / Se aprobó durante el segundo trimestre el programa "Construyendo Dignidad para personas habitantes de Calle".
Se presenta avance en el Hito 2  e Hito 4: Durante el tercer trimestre, de 7 proyectos con los que cuenta el programa, se formularon y se radicaron las siguientes 4 fichas:
1. Unidades Móviles
2. Albergues de recuperación temporal en salud
3. Dormitorios Sociales 
4. Implementación de la Politica Publica</t>
  </si>
  <si>
    <t xml:space="preserve">Hito 1. 05 de abril de 2024 se aprobó la versión final del Programa. Icluye recomendaciones 
MinVivienda </t>
  </si>
  <si>
    <t>Hito 1. 05 de abril de 2024 se aprobó la versión final del Programa. Icluye recomendaciones 
MinVivienda 
Hito 2: A la fecha corte de seguimiento de 8 proyectos del Programa, se han formulado 6. (11%):
1. Coordinaciones Regionales
2. Diagnóstico, estudios y diseños
3. Llave en Mano PTAP Compacta
4. Llave en Mano Subterránea
5. Llave en Mano Zonas Refrescantes
Hito 4: A la fecha corte de seguimiento, de 8 solicitudes de contratación en el fondo se han radicado 2. Solicitudes de contratación en el fondo o en la subdirección contractual (4%):
1. Coordinaciones Regionales
2. Diagnóstico, estudios y diseños</t>
  </si>
  <si>
    <t xml:space="preserve">Porcentaje de avance en la implementación del programa Construyendo Dignidad Personas Mayores:
La Dirección para Personas Mayores cuenta con el programa estratégico, denominado “Programa de reconocimiento y dignidad para la vida plena de las personas mayores”, el cual fue emitido el 26 de junio de 2024, de esta manera se da cumplimiento al primer hito correspondiente a: 
Hito 1: Documento del Programa formulado (17%)
</t>
  </si>
  <si>
    <t>Porcentaje de avance en la implementación del programa Construyendo Dignidad Personas Mayores:
La Dirección para Personas Mayores cuenta con el programa estratégico, denominado “Programa de reconocimiento y dignidad para la vida plena de las personas mayores”, el cual fue emitido el 26 de junio de 2024, de esta manera se da cumplimiento al primer hito correspondiente a: 
Hito 1: Documento del Programa formulado (17%)
Para el cierre del segundo trimestre, es deciri, 30 de septiembre del 2024, el porcentaje de avance en la implementación del programa Construyendo Dignidad Personas Mayores avanzó de la siguiente manera: 
A partir de la expedición del Programa, la Dirección inicio la estructuración de los proyectos que permitirán la implementación de cada una de las líneas estratégicas, a continuación se relacionan cada uno de los proyectos formulados: 
1. Misión de protección, dignidad y respeto para las Personas Mayores en zonas rurales
Fue radicado el 25 de septiembre 2024 al Fondo con la necesidad de contratación de un operador para la ejecución de esta estrategia en 21 departamentos. Este proyecto busca atender a las personas mayores en territorios marginados y excluidos para garantizar el pleno ejercicio de sus derechos mediante el fortalecimiento de sus capacidades, la provisión de elementos básicos como alimentación, aseo e higiene, vestuario, mejoramiento en las condiciones de habitabilidad, acompañamiento psicosocial individual, familiar y comunitario, la gestión de oferta efectiva, el fomento de su autonomía, el afianzamiento de sus redes de cuidado comunitario y la promoción de su reconocimiento y respeto, erradicando la discriminación y todas las formas de violencia. Con la implementación de esta estrategia se prevé la atención directa de 1.155 personas mayores en cerca de 21 municipios de 15 departamentos del país. 
2. Fortalecimiento de Centros de Atención Municipal
La Dirección avanzó con la estructuración de este proyecto, logrando el 25 de septiembre presentat el proyecto a la Oficina de Proyectos con el fin de recibir el visto bueno técnico. Este proyecto que tiene como objetivo fortalecer las capacidades institucionales de los municipios para garantizar el pleno ejercicio y disfrute de los derechos de las personas mayores, a través de cuatro componentes: (i) Identificación de necesidades y entrega del apoyo en bienes y servicios para los centros de atención municipal, (ii) proceso de fortalecimiento de política pública territorial, (iii) fortalecimiento de los espacios de participación de personas mayores en el territorio y, (iv) la implementación de estrategias de transformación de imaginarios sociales. De esta forma, se realizó la focalización para determinar aquellos 30 territorios. Se espera radicar en el mes de octubre la solicitud de contratación al Fondo. 
3. Reconocimiento a las iniciativas, los saberes y conocimientos de las Personas Mayores
El Proyecto ha sido formulado con el propósito de promover la transmisión intergeneracional de los saberes y conocimientos de quienes hacen parte de esta población y lideran iniciativas. Para el mes de octubre y noviembre, se espera lanzar una convocatoria y así lograr el pre-registro de las iniciativas lideradas por personas mayores. El reconocimiento a las Iniciativas consiste en la entrega de Bienes que requieran para el fortalecimiento y visibilizarían de su trabajo y aporte a la sociedad, la documentación de su labor y legado, la gestión por parte del Ministerio de la respuesta institucional de otras entidades para las personas mayores que están impulsando estas iniciativas y la creación o fortalecimiento de espacios de encuentro, reconocimiento y transmisión de estos saberes.
4. Fortalecimiento de las diferentes formas organizativas comunitarias para proteger los derechos de las personas mayores.
La Dirección con corte a 30 de septiembre logró avanzar con la formulación de este proyecto que busca fortalecer las capacidades institucionales de las organizaciones que buscan proteger a las personas mayores para garantizar el pleno ejercicio y disfrute de los derechos de la población mayor. Se espera radicar la necesidad de contratación en el mes de octubre, lo cual permitirá la materialización de dicha estrategia. 
5. Honrando saberes ancestrales
Para la formulación de este proyecto, la Dirección busca atender a las personas mayores en comunidades étnicas, focalizando inicialmente 3 comunidades, con el fin principal de resaltar y reconocer sus conocimientos ancestrales y sus saberes.El proyecto se encuentra en formulación para ser presentado antes las oficinas técnicas y de esta manera solicitar la mesa técnica a Secretaría General para avanzar en el proceso de contratación en la vigencia 2025. El presupuesto inicialmente contemplado es de $2.500.000.000. 
6. Fortalecimiento de las instancias de Política Pública y Participación. 
Este proyecto busca fortalecer las instancias de política pública y participación, promoviendo la articulación efectiva entre actores institucionales y comunitarios para garantizar una toma de decisiones inclusiva y el desarrollo de políticas que respondan a las necesidades sociales. Se espera consolidar la articulación efectiva entre las instancias de política pública y los actores institucionales y comunitarios, logrando la implementación de políticas inclusivas que respondan a las necesidades identificadas de las personas mayores a nivel nacional. 
 7. Acciones pedagógicas y campañas de comunicación con alcance nacional y territorial
Este proyecto busca generar cambios frente a los estigmas, creencias y paradigmas en relación al envejecimiento y la vejez, promoviendo prácticas para la erradicación de todas las formas de discriminación contra las personas mayores. Con este se espera lograr la transformación de estigmas, creencias y paradigmas sobre el envejecimiento y la vejez, mediante la promoción de prácticas inclusivas y educativas, que contribuyan a la erradicación de todas las formas de discriminación contra las personas mayores.
Así las cosas, se da cumplimiento al 
Hito 2: Proyectos del programa formulados (17%)</t>
  </si>
  <si>
    <t xml:space="preserve">Hito 1. Se formuló el documento del Programa Nacional de Cuidado en su versión 01 del día 20 de abril de 2024, con ello, se alcanzó el 100% de lo proyectado para el hito 1. Adicionalmente este programa fue ajustado y aprobado en su versión 2 el dia 29 de abril de 2024. 
Hito 2: Se formulo el proyecto de inversión “Diseño e implementación del Sistema Nacional de Cuidado para la garantía de derechos de las personas cuidadoras Nacional”, para un cumplimiento del 100%
Hito 4: En el marco del hito 4 se solicitaron los siguientes procesos de contratación a la Subdirección Contractual del Ministerio de Igualdad y Equidad y al el Fondo de Igualdad, así: Convenio interadministrativo para el diseño e implementación del fortalecimiento de organizaciones comunitarias; Convenio para el diseño de instrumentos de registro e identificación de población cuidadora; Convenio para ampliación de segmentos de la Encuesta Nacional de Uso del Tiempo (ENUT); Convenio para el diseño e implementación de las rutas del componente indígena del Sistema Nacional de Cuidado; Convenio para el diseño e implementación de las estrategias de fortalecimiento político y cambio cultural para persona cuidadoras y personas; Convocatoria abierta para alistamiento y operación de la Rutas de Cuidado e interventoría; y contratos de prestación de servicios profesionales especializados de apoyo a la Dirección de Cuidado. Con esta solicitud se logró el 100% de este hito.  
</t>
  </si>
  <si>
    <t xml:space="preserve">En el segundo trimestre del 2024, se avanzó en la formulación del documento del programa "Economía Popular y Comunitaria para la Superación de la Pobreza" siendo este fundamento esencial para la planeación de las actividades que desarrollará la dirección. El documento fue aprobado el 13 de mayo de 2024, dado así cumplimiento al primer hito: Documento del Programa formulado (17%). </t>
  </si>
  <si>
    <t>A continuación, se presenta el porcentaje de avance en la implementación del programa conforme a los hitos establecidos:
_Hito 1: Documento del Programa formulado (17%)
Estado: Completado
El documento del programa ha sido elaborado, cumpliendo con el primer hito de la implementación. Esto incluye la formulación general de objetivos, estrategias y resultados esperados.</t>
  </si>
  <si>
    <t xml:space="preserve">A continuación, se presenta el porcentaje de avance en la implementación del programa conforme a los hitos establecidos:
_Hito 1: Documento del Programa formulado (17%)
Estado: Completado
El documento del programa ha sido elaborado, cumpliendo con el primer hito de la implementación. Esto incluye la formulación general de objetivos, estrategias y resultados esperados.
_Hito 2: Proyectos del programa formulados (17%)
Estado: Parcialmente cumplido
De los 14 proyectos programados, 4 han sido formulados con éxito. Los proyectos radicados ante el Fondo para la Superación de Brechas son:
	•	Operador de Servicios de Personal (Empresa de Servicios Temporales)
	•	Servicio de Vigilancia
	•	Servicios de Aseo y Cafetería
	•	Arrendamientos en las ciudades de Santa Marta, Cali, Bucaramanga y Medellín
El avance es del 40% en este componente, lo cual representa un progreso importante, pero aún se continua avanzando con la formulación de los 6 proyectos que continúan en trámite.
_Hito 3: Plan de acción del programa aprobado (17%)
Estado: En proceso
El plan de acción aún está en fase de revisión y aprobación. Se está trabajando en la alineación con el alcance de las actividades, indicadores de resultado y estrategias transformadoras para su validación.
_Hito 4: Solicitudes de contratación en el fondo o en la subdirección contractual (16%)
Estado: Parcialmente cumplido
Se han radicado 4 de 14 solicitudes de contratación. Esto incluye las solicitudes de contratación para los proyectos de los servicios mencionados en el Hito 2. El avance es del 28%.
_Hito 5: Contratos en ejecución (16%)
Estado: Sin avances
No ha habido avances en la ejecución de contratos. Aunque algunos procesos de contratación están en marcha, todavía no se han firmado ni ejecutado contratos.
_Hito 6: Estrategias transformadoras implementadas (17%)
Estado: Sin avances
No se han reportado avances en la implementación de estrategias transformadoras. </t>
  </si>
  <si>
    <t xml:space="preserve">De enero a septiembre de 2024 se desarrolló la sesión del Consejo Nacional de Juventudes el 16 de mayo(Hito 1- 30%) y una sesion ordinaria de la Plataforma Nacional de Juventudes el 17 de mayo (Hito 2-30%),  para un porcentaje acumulado de cumplimiento del 60%.
Durante el tercer trimestre del año en curso, se han adelantado la construcción de un Plan de Acción con Jóvenes representantes del Subsistema y enlaces del Gobierno Nacional para garantizar el proceso Logistico y Metodologico para realización de la Asamblea Nacional de Juventudes.
Se han adelantado 15 reuniones con el Subsistema de participación y 4 reuniones con enlaces de Gobierno para dar cumplimiento a los compromisos estbelcidos y viabilizar la realización de la misma.
Se han adelantado los procesos administrativos internos relacionados con la construcción de ficha de evento y los tramites necesarios ante FonIgualdad. </t>
  </si>
  <si>
    <t>Resultado Cuantitativo de enero a diciembre 2024</t>
  </si>
  <si>
    <t>Resultado Cualitativo Enero a diciembre</t>
  </si>
  <si>
    <t>SEGUIMIENTO CUARTO TRIMESTRE (ENERO -DICIEMBRE 2024)</t>
  </si>
  <si>
    <t>Los avances para este indicador fueron: Hito 1_Teniendo en cuenta que el Viceministerio inicio su operación el 15 de abril de 2024, con corte a 30 de junio se avanzó en la estructiración del Pagrama Cuidando la vida en el territorio con los pueblos étnicos y campesinos en un 4%</t>
  </si>
  <si>
    <t>Los avances para este indicador fueron: Hito 1_Teniendo en cuenta que el Viceministerio inicio su operación el 15 de abril de 2024, con corte a 30 de junio se avanzó en la estructuración del Pagrama Cuidando la vida en el territorio con los pueblos étnicos y campesinos en un 4%</t>
  </si>
  <si>
    <t>Los avances para este indicador fueron: Hito 1_ corresponde a  el 17% dando cumplimiento a la meta establecida para el 2024. Hito 2_ corresponde a  el 2% tomando como base  el avance en la formulación de 12 proyectos. Hito 3_ se avanzó en el 5% de la construcción del Plan de Acción del programa Cuidando la vida en el territorio con los pueblos étnicos y campesinos. . Para los Hitos 4,5, y 6 se espera reportar avances en el cuarto trimestre de 2024. De acuerdo con lo anterior, el avance acumulado para este indicador es del 22% con corte a septiembre 30 de 2024.</t>
  </si>
  <si>
    <t>Los avances para este indicador fueron: Hito 1_ corresponde al 17% dando cumplimiento a la meta establecida para el 2024. Hito 2_ corresponde al 1% tomando como base  el avance en la formulación de 13 proyectos. Hito 3_ se avanzó en el  3% de la construcción del Plan de Acción del programa Reconociendo saberes en la diferencia  con los pueblos étnicos y campesinos. Para los Hitos 4,5 y 6 se espera reportar avances en el cuarto trimestre de 2024. De acuerdo con lo anterior, el avance acumulado para este indicador es del 21% con corte a septiembre 30 de 2024.</t>
  </si>
  <si>
    <t>Los avances para este indicador fueron: Hito 1_ corresponde al 17% dando cumplimiento a la meta establecida para el 2024. Hito 2_ corresponde al 5% tomando como base  el avance en la formulación de 38 proyectos. Hito 3_ se avanzó en el  3% de la construcción del Plan de Acción del programa Tejiendo sistemas económicos propios con los pueblos étnicos y campesinos. . Para los Hitos 4,5 y 6 se espera reportar avances en el cuarto trimestre de 2024. De acuerdo con lo anterior, el avance acumulado para este indicador es del 25% con corte a  septiembre 30 de 2024.</t>
  </si>
  <si>
    <t>En el semestre, se realizaron 7.335 orientaciones a mujeres víctimas de los siguientes tipos de violencias: Violencia intrafamiliar psicológica (3,667), Violencia intrafamiliar física (2.181),  Amenazas (336), Violencia psicológica por fuera del ámbito de la familia (206), Lesiones personales (106), Acoso sexual (80), Acto sexual violento (39), Violencia intrafamiliar económica o patrimonial (30), Acoso laboral (30), Otra (516), Violencia contra adulto(a) mayor (26),  Acceso carnal violento (22), Violencia física por fuera del ámbito de la familia (19), Injuria y calumnia (18), Inasistencia alimentaria (18), Acceso carnal o acto sexual en incapaz de resistir (15), Abandono de personas (14), Acceso carnal abusivo con menor de catorce años (12). Por otra parte, las llamadas efectivas se registraron en Bogotá (47%), Cundinamarca (9%), Antioquia (8%), Valle del Cauca (7%), Santander (5%) y Atlántico (3%). Los departamentos de Tolima, Boyacá, Meta, Bolívar y Risaralda registraron cada uno el 2% de llamadas. En los siguientes departamentos se registra el 1% de las llamadas: Huila, Norte de Santander, Nariño, Caldas, Cauca, Cesar, Quindío, Magdalena, Córdoba y Casanare.</t>
  </si>
  <si>
    <t>Durante el primer semestre de 2024, se alcanzó un 60% de cumplimiento en los hitos planteados para el fortalecimiento de la participación juvenil. El 16 de mayo se desarrolló la sesión del Consejo Nacional de Juventudes (Hito 1, 30%), y el 17 de mayo se realizó una sesión ordinaria de la Plataforma Nacional de Juventudes (Hito 2, 30%). Desde Agosto del 2024, se adelantaron todos los procesos organizativos y metodológicos para la prepración de la Asamblea Nacional de Juventudes, en coordinación con representantes del Subsistema de participación y enalces de Gobierno. La Asamblea Nacional de Juventudes se realizó los días 22, 23 y 24 de noviembre en la ciudad de Ibagué, con la participación de aproximadamente 3.000 jóvenes de diversas expresiones organizativas, alcanzando el 40% de cumplimiento del Hito 3. El cumplimiento cuantitatvo es del 100%.</t>
  </si>
  <si>
    <t>El Plan Anual de Auditoría 2024 alcanzó un nivel de ejecución del 100 %, reflejado en el desarrollo de 16 trabajos previstos en la programación aprobada por el Comité Institucional de Coordinación de Control Interno, realizado el 03 de diciembre de 2024. Respecto al trabajo "Programa Jóvenes en Paz", fue aplazado debido a la no disponibilidad de la información requerida por parte de la dependencia responsable, aspecto que se comunicará como una modificación al Plan Anual de Auditoría 2024 al Comité Institucional de Coordinación de Control Interno en la primera sesión de 2025.
Los trabajos se ejecutaron durante el período comprendido entre el 06 de septiembre de 2024 (fecha de posesión del Jefe de la Oficina de Control Interno) y el 31 de diciembre de 2024, los cuales corresponden a: Análisis, avances, alertas y propuesta de trabajo – OCI; Seguimiento – acompañamiento diligencia Procuraduría: Programa Jóvenes en Paz; Informe de Arqueo de Caja Menor; Diagnóstico inicial del estado de adquisición del software SIG-MIPG; Proceso de adquisición de equipos de cómputo del Ministerio; Evaluación del Sistema de Control Interno (I Semestre 2024); eKogui; Informe de Austeridad en el Gasto; Evaluación del Programa de Transparencia y Ética Pública (I y II Cuatrimestre 2024); Informe de Seguimiento al Mapa de Riesgos de Corrupción (I y II Cuatrimestre 2024); Informe de Evaluación a la Audiencia Pública de Rendición de Cuentas (I y II Cuatrimestre 2024); Informe de verificación y seguimiento a la Estrategia de Rendición de Cuentas (I y II Cuatrimestre 2024); Auditoría de Estados Financieros 2024; Informe de Derechos de Autor del Software; Informe de Seguimiento a la Ley de Cuotas; Administración de Auditoría. 
Adicional, mediante comunicación del  30 de diciembre de 2024, se informó a la Oficina Asesora de Planeación que el seguimiento a la Estrategia de Participación Ciudadana 2024 se realizaría durante el seguimiento del último cuatrimestre, considerando que fue publicado en el último cuatrimestre de la vigencia.</t>
  </si>
  <si>
    <t>En el período objeto de reporte, la Oficina de Relacionamiento con la Ciudadanía brindó un total de 987 atenciones, distribuidas de la siguiente manera:
Canal Presencial: 119
Canal Telefónico: 540
PQRSD: 328</t>
  </si>
  <si>
    <t>Al 31 de diciembre, se dio cumplimiento total a los hitos 1 y  2, con un acumulado del 34%, distribuido de la siguiente forma: 
Hito 1 (17%), el 10 de septiembre se aprobó por parte de la Oficina de Saberes y Conocimientos Estratégicos, el Programa de Garantías, derechos y alternativas de vida para las mujeres en actividades sexuales pagas, diversas y diferenciales. 
Hito 2 (17%), el 10 de septiembre se envío a la Oficina de Proyectos cuatro fichas de proyectos, así:  1) Mujeres en actividades sexuales pagas, libres y seguras; 2) Alternativas de vida para las mujeres en actividades sexuales pagas; 3) Centros de Atención para mujeres en actividades sexuales pagas.  4) Unidades Móviles para la Atención de Mujeres en Actividades Sexuales Pagas.
Hito 3 (0%), el 12 de diciembre se envío el Plan de Acción del Programa a las Oficinas de Saberes y Conocimientos Estratégicos y Planeación. El 16 de diciembre se recibieron observaciones, las cuales se ajustaron y  el 26 de diciembre se envió nuevamente el plan de acción. El 27 de diciembre se recibe una nueva observación por parte de la Oficina Asesora de Planeación, la cual se ajustó y se envió el 30 de diciembre el plan de acción del programa.</t>
  </si>
  <si>
    <t>Al 31 de diciembre, se cumplió totalmente con el hito 1,  y parcialmente con los hitos 2, 4, 5 y  6. Para el caso del hito 3, la dirección para la Garantía de los Derechos de las Mujeres está haciendo ajustes al plan de acción del programa. El total del avance corresponde a 39% de lo programado, distribuido del siguiente modo: 
Hito 1 (17%), el 30 de marzo se aprobó el Programa Casas para la Dignidad de las Mujeres por parte de la Oficina de Saberes y Conocimientos Estratégicos. 
Hito 2 (8%), se radicaron 2 fichas de proyectos, al Fondo para el Cierre de Brechas de Desigualdad Poblacional e Inequidad Territorial (FonIgualdad), que corresponden a dotación de las Casas para la Dignidad de las Mujeres que están en funcionamiento y construcción de nuevas Casas para la Dignidad de las Mujeres. 
Hito 3 (17%), el 12 de diciembre se envió a la Oficina Asesora de Planeación el plan de acción del programa con la inclusión de las actividades y presupuesto del 2024 y 2025; el 18 de diciembre se recibieron observaciones por parte de la Oficina Asesora de Planeación; el 27 de diciembre se ajustó el plan de acción del programa, el cual fue aprobado en esta fecha por la Oficina Asesora de Planeación.
Hito 4 (4%), se contrató la dotación de 19 Casas para la Dignidad de las Mujeres en funcionamiento, de Aulas TIC, espacios de cuidado transitorio para niños, niñas y personas mayores, así como espacios de atención psicosocial y jurídica. Las Casas se encuentran en funcionamiento en Antioquia, Arauca, Boyacá, Caldas, Casanare, Cauca, Cesar, Córdoba, Cundinamarca, Guainía, Huila, Nariño, Valle del Cauca y Vichada.
Hito 5  (4%), se está ejecutando el contrato F.S.B 076-2024 de dotación de 19 Casas para la Dignidad de las Mujeres.
Hito 6 (6%), se está ejecutando el contrato F.S.B 076-2024 para la dotación de 19 Casas en el pais, mediante el cual se implementan 2 estrategias transformadoras de las 6 definidas en el programa, así: Infraestructura para cerrar brechas y espacios para la juntanza.</t>
  </si>
  <si>
    <t xml:space="preserve">Al 31 de diciembre, se cumplió con el hito 1, para un avance acumulado del 17%, distribuido así:
Hito 1 (17%), el 10 de septiembre fue aprobado el Programa Mujeres en el centro de la política de la vida, la paz  y el territorio por la Oficina de Saberes y Conocimientos Estratégicos.
Hito 3 (0%), el 12 de diciembre se envió el plan de acción del programa con las actividades y proyección presupuestal 2024 y 2025; el 26 de diciembre se hicieron observaciones por parte de la Oficina Asesora de Planeación.
</t>
  </si>
  <si>
    <t xml:space="preserve">Al 31 de diciembre, se cumplió totalmente con los hitos 1 y  3, y parcialmente con los hitos 2 y 4, para un avance acumulado del 43,2% de lo programado, distribuido de la siguiente forma: 
Hito 1 (17%), el 5 de abril fue aprobado el programa para la Autonomía Económica de las Mujeres. 
Hito 2 (4,6%), avance en las fases de formulación de cinco proyectos productivos priorizados en el programa en la vigencia de 2024, así: i) Proyecto para la reactivación de la cadena de valor del camarón en Tumaco (Estudio de viabilidad); ii) Proyecto para el fortalecimiento a la producción avícola en la subregión del San Juan del Chocó (Estudio de viabilidad); iii) Proyecto para la puesta en marcha de un Centro de Reindustrialización ZASCA para mujeres en el municipio de Toluviejo (Elaboración de términos de referencia para realizar el convenio con INNPULSA); iv) proyecto productivo para las mujeres del CRIC; v) proyecto productivo para las mujeres del pueblo AWA. 
Hito 3 (17%), el 20 de septiembre se aprobó el Plan de Acción del programa 2024 y el 24 de diciembre se aprobó el Plan de Acción del programa vigencia 2025.
Hito 4 (4,6%), el 11 de diciembre se realizó la solicitud de contratación en el fondo para el "estudio de viabilidad del proyecto para la reactivación de la cadena de valor del camarón en Tumaco". El 12 de diciembre para el "estudio de viabilidad del proyecto para el fortalecimiento a la producción avícola en la subregión del San Juan del Chocó". El 11 de diciembre se envió la solicitud para mesa técnica de revisión del proyecto productivo para las mujeres del CRIC. El 31 de diciembre se envío la solicitud para mesa técnica de revisión del proyecto productivo para las mujeres del pueblo AWA. </t>
  </si>
  <si>
    <t>De enero a diciembre se realizaron 17.658 orientaciones en la línea 155 (Salvia). Los principales motivos de llamada corresponden a violencia en el ámbito familiar, principalmente violencia psicológica (7.899) y física (6.342). También se brindaron orientaciones frente a hechos de amenaza (574), acoso sexual (570), violencia psicológica fuera del ámbito de la familia (402), violencia intrafamiliar económica o patrimonial (240), lesiones personales (206), acto sexual violento (65), violencia contra adulta mayor (51), acceso carnal violento (44), acoso laboral (44), inasistencia alimentaria (32) e injuria y calumnia (31). En otros, se registraron 1.158 llamadas.
Por otra parte, las llamadas se hicieron en los 32 departamentos del país, representadas principalmente, así: Bogotá (5.694), Cundinamarca (1.118), Antioquia ( 987), Valle del Cauca (766), Santander (594), Atlántico (353), Tolima (278), Boyacá (263), Meta (220), Risaralda (202), Bolívar (196), Huila (181), Norte de Santander (172), Nariño (161), Cauca (152), Caldas (145), Quindío (102), Cesar (100), Córdoba (89), Magdalena (81), Casanare (55), Sucre (46) y Caquetá (24). 
Es importante destacar que de enero a septiembre, la línea 155 sólo brindó orientaciones a mujeres víctimas de violencias. A partir del 5 de noviembre, la línea pasó a ser el canal de voz del Sistema Salvia e incorporó, además, las funciones de atención, seguimiento y monitoreo de violencias basadas en género.  Entonces desde el 5 de noviembre hasta el 31 de diciembre, se registraron un total de 1.430 casos en la plataforma Salvia.</t>
  </si>
  <si>
    <t>Documento PETI
La Oficina de Tecnologías de la Información – OTI del Ministerio de Igualdad y Equidad formula su Plan Estratégico de Tecnologías de Información – PETI 2025 – 2026, atendiendo lo dispuesto en el Plan Nacional de Desarrollo: “Colombia potencia mundial de la vida” 2022-2026 y el Plan Estratégico Institucional.
El documento describe el PETI, con un horizonte de dos años, alineado
con el Plan Nacional de Desarrollo, Plan Estratégico Institucional, marco de referencia de arquitectura empresarial y, las políticas de gobierno y seguridad digital, a través de iniciativas estratégicas como Gestión de TI, Gestión de Servicios Tecnológicos, Gestión de la Seguridad y Privacidad de la Información, Gestión de Servicios de Información y Uso y apropiación.</t>
  </si>
  <si>
    <t>A este respecto, se informa que, de acuerdo con los objetivos del plan anual de vacantes propuesto, 1. Caracterizar la información relacionada con los empleos, por niveles, código, grado, denominación, perfil, funciones, competencias y requisitos. 2. Describir las vacantes establecidas en la planta de personal de Ministerio para garantizar el cumplimiento de su misión y sus funciones para el año 2024, la subdirección de talento humano adelanto estas actividades en el primer y segundo trimestre del año como se evidencia en n el Plan Anual de Vacantes, publicado en la página WEB del Ministerio y el Manual de Funciones y competencias laborales, publicado en la página WEB del Ministerio V3, bajo la resolución 178 del 10 abril del 2024.
Por lo cual se considera el indicador (actividades ejecutadas (2) / actividades para la vigencia (2)) 
ACTIVIDAD CUMPLIDA EN EL PRIMER SEMESTRE DEL AÑO 2024
Evidencia: 1) En el Plan Anual de Vacantes, publicado en la página WEB del Ministerio. 2) Manual de Funciones y competencias laborales, publicado en la página WEB del Ministerio V3, bajo la resolución 178 del 10 abril del 2024.</t>
  </si>
  <si>
    <t>Se evidencia en el mapa de ruta para el plan de bienestar e incentivos del ministerio bajo sus 4 ejes (1 Eje – Equilibrio Psicosocial, 2 Eje – Salud Mental, 3 Eje – Convivencia Social, 4 Eje – Alianzas Interinstitucionales), se definieron 35 actividades propuestas a desarrollar en la vigencia del año.
Para el cuarto trimestre y en el acumulado anual de 2024, se programaron (9) Nueve actividades relacionas con el 1 Eje – Equilibrio Psicosocial, (6) actividades enfocadas a actividades deportivas y recreativas como el Programa de Acondicionamiento e Instructores de Fútbol y Danza realizado en los meses de octubre y noviembre de 2024, en el cual se otorgó permiso a los servidores para el entrenamiento juegos de integración publica en las instalaciones IDRD, el cual conto con la participación de 50 delegados para diferentes disciplinas, adicionalmente, se desarrolló la carrera de los servidores públicos función pública, en el mes de noviembre de 2024 con una participación de 58 participantes a los cuales se les otorgó camiseta de función pública como distintivo y participación en esta actividad. Finalmente, para en el desarrollo de este eje, se dio continuidad a Actividades Recreativas como la celebración mensual del día del cumpleaños a los servidores del ministerio, entregado a cada funcionario un cupcake como detalle de cumpleaños otorgado por la caja de compensación, contando con una participación de 31 funcionarios para el mes de octubre, 29 funcionarios para el mes de noviembre y 40 funcionarios para el mes de diciembre del 2024.  Bajo este mismo eje, se programo el disfrute del día de la familia para el ultimo trimestre del año mediante circular No.0035, Adicionalmente y con el propósito de sensibilizar a los servidores públicos del ministerio, en la identidad institucional, principios de integridad y acciones de mejora, presentación del balance colectivo del año 2024 y show de talentos Minigualdad, se programó en el mes de diciembre el cierre de gestión del ministerio, con una participación de 385 servidores públicos en esta actividad.  
Para el 2 Eje – Salud Mental, se desarrollaron (3) actividades de Nutrición, actividad física y el Descanso, como Primeros Auxilios Psicológicos realizado por la ARL Positiva en la semana del 21 al 25 de octubre de 2024, en la semana del 18 al 22 noviembre de 2024, y en la semana del 9 al 13 de diciembre de 2024. 
Primer trimestre: 4 actividades ejecutadas / (equivalente a un 11,4% cumplimiento)
Segundo trimestre: 4 actividades ejecutadas / (equivalente a un 11,4% cumplimiento)
Tercer trimestre: 17 actividades ejecutadas / (equivalente a un 48,6% cumplimiento)
Cuarto trimestre: 9 actividades ejecutadas / (equivalente a un 25,7% cumplimiento)
Para un total Anual de 34 actividades realizas que equivalen al 97,1% de cumplimiento, de acuerdo con la meta propuesta.
Lo anterior obedece a que la actividad programada con planes complementarios de Medicina Prepagada con la entidad Colsanitas para el mes de diciembre no se llevó a cabo. Esto se debió a que en el trimestre anterior ya se había logrado una adecuada asistencia y cobertura en este tema por parte de los servidores del ministerio. Sin embargo, se considera pertinente incorporar nuevamente esta actividad en 2025 para los nuevos servidores y fortalecer el eje 2, que abarca Nutrición, Actividad Física y Descanso.
Evidencia: Encuestas de calidad de vida, Listados de asistencia a los diferentes beneficios, Piezas comunicativas de Invitación a los temas de bienestar, circular informativa a los servidores del ministerio ubicado en SharePoint del profesional de Bienestar e Incentivos</t>
  </si>
  <si>
    <t>De acuerdo con el Plan de Previsión de Empleos, se estableció como meta para 2024 suplir el 80% de los empleos vacantes, partiendo de los 744 empleos de la planta global. 
Para el cuarto trimestre y en el acumulado anual de 2024, se observa lo siguiente: de los 744 empleos de la planta global, se definió proveer 595 empleos, lo cual representa el 80% de las vacantes como meta global propuesta para el año de la vigencia. En este contexto, se evidencian 43 empleos provistos en 2023, equivalente al 5,7% de la planta global. Para 2024, la situación es la siguiente:
•	Primer trimestre: 91 empleos provistos (12,2% de cumplimiento)
•	Segundo trimestre: 99 empleos provistos (13,3% de cumplimiento)
•	Tercer trimestre: 182 empleos provistos (24,5% de cumplimiento)
•	Cuarto trimestre: 116 empleos provistos (15,6% de cumplimiento)
En total, a corte de diciembre de 2024 se observan 488 empleos provistos equivalente a un 65,5% de cumplimiento.
Evidencia: Base de datos generada del  sistema KACTUS para el seguimiento de las provisiones de acuerdo con la necesidad requerida niveles, código, grado, denominación, perfil, Área vinculada, asegurando la provisión de vacantes según el numero por Área.</t>
  </si>
  <si>
    <t>Se evidencia mapa de ruta para el plan de SG-SST bajo sus 4 ejes (1 EJE – Identificación De Peligros, Evaluación Y Valoración De Los Riesgos, 2 EJE Programas De Gestión, 3 EJE Inducción Y Capacitación SST, 4 EJE Auditorias) se definieron 52 actividades propuestas a desarrollar en la vigencia del año.
Para el cuarto trimestre y el acumulado anual de 2024, se programaron (15) Quince actividades relacionadas con el Eje 2 de Programas de Gestión, de las cuales se realizaron (10) Diez actividades enfocadas en medicina preventiva y del trabajo. Estas actividades incluyeron diagnostico a la salud y la programación mensual de exámenes médicos ocupacionales, con una participación de 55 personas en octubre, 48 en noviembre y 15 en diciembre de 2024. También se llevaron a cabo programas de vigilancia epidemiológica en áreas como higiene postural, autocuidado, prevención en salud mental y burnout, así como registros y estadísticas en salud. Además, una vez conformada la brigada de emergencias, se continuaron las actividades relacionadas con las funciones de este grupo. Esto incluyó capacitación en RCCP, iniciada el 26 de noviembre de 2024 con un taller al que asistieron 19 personas, capacitación en curación de heridas con 22 asistentes, y un taller práctico de manejo de tensiómetro y toma de signos vitales con 16 asistentes, todo ello liderado por la ARL Positiva los días 4 y 12 de diciembre de 2024. Adicionalmente, se realizaron acciones encaminadas al plan de emergencias, como el simulacro de emergencias a nivel nacional el 2 de octubre de 2024, en colaboración con la administración del edificio. Los brigadistas del ministerio estuvieron a cargo de realizar un censo antes y después de la actividad, y el IDEGER otorgó un certificado de participación al Ministerio por este ejercicio. Finalmente, se continuaron las actividades de acompañamiento para el mantenimiento de instalaciones, equipos y herramientas, en conjunto con la administración del edificio y la subdirección administrativa y financiera.
En el Eje 3 de Inducción y Capacitación en Seguridad y Salud en el Trabajo (SST), se llevó a cabo (1) una actividad que consistió en la definición del proceso de inducción para los nuevos colaboradores. Como resultado, se generó una presentación que abarca temas relacionados con la implementación del sistema de seguridad y salud en el trabajo, así como aspectos generales del direccionamiento estratégico de la entidad. Gracias a esta iniciativa, se logró realizar la inducción de 116 nuevos servidores en el momento de su posesión.
En el Eje 4 de Auditorías, se programaron (4) cuatro actividades centradas en la realización y revisión de un curso sobre las generalidades del sistema de seguridad y salud en el trabajo, con una duración de 50 horas, impartido por la ARL Positiva a los miembros de los comités. Además, durante el trimestre se llevaron a cabo (3) tres reuniones mensuales del Comité de Convivencia Laboral (COCOLAB), en las que se trataron (6) seis denuncias de acoso laboral: (4) cuatro de estas denuncias fueron gestionadas, (1) una está en proceso y (1) una fue desistida. En relación con el Comité Paritario de Salud (COPASST), también se celebraron (3) tres reuniones mensuales, en las cuales se analizaron (2) dos accidentes laborales relacionados con actividades deportivas organizadas por la entidad.
Primer trimestre:   4 actividades ejecutadas / (equivalente a un 7,7% cumplimiento)
Segundo trimestre: 22 actividades ejecutadas / (equivalente a un 42,3% cumplimiento)
Tercer trimestre: 11 actividades ejecutadas / (equivalente a un 21,2% cumplimiento)
Cuarto trimestre: 15 actividades ejecutadas / (equivalente a un 28,8% cumplimiento)
Para un total de 52 Actividades ejecutadas del Plan de Seguridad y salud en el trabajo evidenciándose un 100% de cumplimiento frente a la meta propuesta
Evidencia: Publicaciones en página WEB del ministerio el Plan SG-SST; encuestas sociodemográficas, actos administrativos y resoluciones, Listados de asistencia a las actividades programadas del sistema de seguridad, diligenciamiento plataforma ALISSA, circular informativa a los servidores del ministerio de las actividades programadas para seguridad y salud en el trabajo ubicado en SharePoint del profesional de SG-SST.</t>
  </si>
  <si>
    <t>Considerando el propósito del indicador relacionado con el seguimiento a las evaluaciones del desempeño y rendimiento de los gerentes públicos, se observa que hasta no implementar la metodología de acuerdos de gestión y aplicar la herramienta para la evaluación de desempeño, no será posible realizar dicho seguimiento a los resultados. No obstante, durante el último trimestre del año, se llevaron a cabo acciones para fortalecer este proceso. Estas acciones incluyeron la designación de un profesional encargado de implementar la metodología de evaluación y la creación de formatos de acuerdos de gestión para la evaluación de desempeño. Estos formatos contemplan: objetivos institucionales, compromisos gerenciales, indicadores, fechas de inicio y fin, actividades, peso ponderado, porcentaje de cumplimiento, observaciones sobre el avance y oportunidades de mejora, resultados, evidencias, competencias y conductas asociadas, autovaloración, evaluación actual, evaluación final y comentarios para la retroalimentación.
Asimismo, esta metodología y su herramienta fueron aprobadas mediante la Resolución No. 923 del 3 de diciembre de 2024, para su implementación.</t>
  </si>
  <si>
    <t>Se evidencia que, en el mapa de ruta para el plan institucional de capacitación del ministerio, 6 ejes (EJE 1 Paz Total, Memoria y Derechos Humanos, EJE 2 Territorio, Vida y Ambiente, EJE 3 Mujeres, Inclusión y Diversidad, EJE 4 Transformación Digital y Cibercultura, EJE 5. Probidad y ética de lo público, EJE 6 Habilidades y competencias). se definieron 39 actividades propuestas a desarrollar en la vigencia del año.
Para el Cuarto trimestre del 2024 se programaron (30) actividades de capacitación de las cuales se realizaron (27) veintisiete capacitaciones bajo los ejes: EJE 1 Paz Total, Memoria y Derechos Humanos:  Se realizaron (8) actividades relacionadas con: Derechos humanos, realizado en el mes de octubre de manera autogestionable con el Instituto Amnesty Internacional, seguidamente, se dio espacio a cada una de las siguientes dirección para exponer su enfoque de acuerdo con el eje en mención, liderado por las siguientes áreas así: el día  18 de Octubre del 2024, para la Dirección para el goce efectivo de los derechos y el Fomento de Oportunidades para la Juventud, con una asistencia de 21 servidores, el día 21 de octubre del 2024, para Dirección Barrismo Social, con una asistencia de 13, el día 26 de Septiembre del 2024, Dirección Jóvenes en Paz, con una asistencia de 36, el día 13 de Noviembre del 2024, para Dirección para la igualdad y la equidad de comunidades Negras, Afrodescendientes, Raizales y Palenqueras, con una asistencia de 31 servidores, el día 14 de noviembre del 2024, para Dirección para la igualdad y la Equidad de Pueblos Indígenas, con una asistencia de 33 servidores, el día 15 de noviembre del 2024, para Dirección para la Igualdad y Equidad de pueblos Rrom, junto con la Dirección para la Igualdad y la Equidad del Campesinado, con una asistencia de 28.
Adicionalmente, para el EJE 2 Territorio, Vida y Ambiente: se realizaron (7) siete actividades relacionadas con Sensibilización sobre Temas Ambientales, realizadas el 9, 10 y 11 de octubre de 2024, con una asistencia de 147 funcionarios en total para las tres jornadas, de igual manera se dio un espacio de acuerdo con su rol y enfoque de las direcciones de: el día 21 de octubre del 2024, para Dirección para la superación de la pobreza, con una asistencia de 31 funcionarios, el día 28 de octubre del 2024, para Dirección de Cuidado, con una asistencia de 22 funcionarios, el día 30 de octubre del 2024, para Dirección de Población Migrante, con una asistencia de 22 funcionarios, el día 01 de noviembre del 2024, para Dirección para el acceso Igualitario al agua en territorios Marginados y Excluidos, con una asistencia de 14 funcionarios, el día 5 de noviembre del 2024, para Dirección para personas en situación de calle, con una asistencia de 22 funcionarios, el día 7 de noviembre del 2024, para Dirección para personas mayores, con una asistencia de 22 funcionarios, 
Seguidamente para el EJE 3 Mujeres, Inclusión y Diversidad, se desarrollaron (7) siete actividades para cumplimiento del propósito del eje en mención, las siguientes capacitaciones lideradas por las siguientes direcciones:  el día 10 de octubre del 2024, para la Dirección, Prevención y Atención de las violencias contra las Mujeres, con una asistencia de 29 funcionarios, el día 7 de octubre del 2024, para la Dirección para la Autonomía Económica de las Mujeres, con una asistencia de 49 funcionarios, el día 9 de octubre del 2024, para la Dirección para la garantía de los Derechos de la Mujeres, con una asistencia de 50 funcionarios, el día 11 de octubre del 2024, para la Dirección para las Mujeres de Actividades Sexuales pagas, con una asistencia de 29 funcionarios, el día 16 de octubre del 2024, para la Dirección para las Madres Cabeza de Familia, con una asistencia de 40 funcionarios, el día 3 de octubre del 2024, para la Dirección para la garantía de Derechos de la población LGTBIQ+, con una asistencia de 40 funcionarios, el día 12 de noviembre del 2024, para la Dirección para la garantía de los Derechos de las personas con Discapacidad, con una asistencia de 4 funcionarios.
Con respecto al EJE 4 Transformación Digital y Cibercultura se realizó (4) cuatro actividades relacionadas con la formación en Excel con Certificación Microsoft Internacional (Básico / Intermedio / Avanzado), realizó con el centro de educación del trabajo CAFAM, de manera autogestionable, iniciando el día 21 de octubre del 2024, de los cuales aprobaron el curso nivel básico, 36 funcionarios, 5 aprobaron el nivel intermedio y 2 aprobaron el nivel avanzado. Adicionalmente, se programó capacitación de Microsoft Power Platform liderada por la oficina de tecnología del ministerio el día 13 de diciembre de 2024, con una asistencia de 19 funcionarios. De igual manera, el 15 de noviembre del 2024 se extendió la invitación a los Cursos virtuales de Introducción a Power BI - FT Ed 4 y Desarrollo con enfoque en Inteligencia Artificial, con el fin de impulsar la excelencia profesional y el continuo crecimiento laboral que caracteriza al Ministerio de Igualdad y Equidad.
Para el EJE 5. Probidad y ética de lo público, se programó (1) una capacitación relacionado con Gerentes Públicos de la Administración Colombiana, liderada por la subdirección de talento humano, el día 16 de diciembre de 2024, con una asistencia de 25 funcionarios. 
Finalmente, para el EJE 6 Habilidades y competencias, se desarrollaron (3) tres actividades enfocadas en temas relacionados con Nociones básicas del Sistema de Compra Pública y Decreto 142 de 2023, dirigida por la agencia nacional de contratación pública colombiana compra eficiente, realizada el día 22 de noviembre del 2024, con una asistencia de 22 funcionarios, Competencias Comportamentales para Directivos realizada el día 16 de diciembre de 2024 con una asistencia de 22 funcionarios,  la cual fue liderada por la subdirección de talento humano y se dio continuidad a la implementación de la Gestión Documental especifica al proceso de gestión documental de archivo TIKALI, con la realización del curso el día 6 de noviembre del 2024, con una asistencia de 22 funcionarios, el cual inicio en agosto y finalizo en noviembre de 2024, por lo cual para el presente reporte se ejecutó el 50% restante de la capacitación, para su finalización.
Primer trimestre:  1 actividades capacitación ejecutadas / (equivalente a un 2,6% cumplimiento)
Segundo trimestre:  2 actividades capacitación ejecutadas / (equivalente a un 5,1% cumplimiento)
Tercer trimestre: 7 actividades capacitación ejecutadas / (equivalente a un 16,7% cumplimiento)
Cuarto trimestre: 30 actividades capacitación ejecutadas / (equivalente a un 75,6% cumplimiento)
Evidencia: Presentación y listas de asistencia en cada de cada capacitación o formación realizada, por parte de cada institución capacitadora o formato interno de asistencia de talento humano. base de datos con capacitaciones de asistencia y número de asistentes ubicado en SharePoint del profesional de capacitaciones.</t>
  </si>
  <si>
    <t>Durante el año 2024  se ha participado en 1. Participación en El 68o período de sesiones de la Comisión de la Condición Jurídica y Social de la Mujer (CSW68) - Viceministerio de Mujeres 2. Participación en el Foro de la Juventud del ECOSOC 2024 de las Naciones Unidas: "Jóvenes dando forma a soluciones sostenibles e innovadoras: Reforzar la Agenda 2030 y erradicar la pobreza en tiempos de crisis” 16, 17 y 18 de abril de 2024 3. partipación en los Diálogos de Alto Nivel con los Estados Unidos de América. 4. participación en los diálogos de Alto Nivel  con la República Federal Alemana. 5 Audiencia pública sobre los cuidados en América ante la Comisión Interamareciana de Derechos Humanos. 6. Se realizó el lanzamiento del Plan Nacional  Mujeres, Paz y Seguridad, como parte de los compromisos de Colombia ante la ONU R. 2250. 7. Se realizó el lanzamiento de la mesa de cooperación internacional para las juventudes en Colombia en alianzas con UNFPA y UE. 8. Se participo en la COP 16 a través de la generación de espacios de discusión, tanto en la zona azul como verde, de mujeres, jóvenes y pueblos étnicos, como poblaciones líderes en el cuidado de la biodiversidad</t>
  </si>
  <si>
    <t>El avance del Programa de Transparencia a corte 30 de agosto de 2024 es del 48% (Seguimiento cuatrimestral).  Con 31 actividades que presentan algún porcentaje de avance de las 51 actividades programadas a realizar en la vigencia 2024.</t>
  </si>
  <si>
    <t xml:space="preserve">De enero a septiembre se han llevado a cabo 8 actividades relacionadas con el PINAR de las 10 que se tienen planeadas realizar: Para un porcenaje de avance del 80% 
*Implementación de Programa de Gestión Documental (PGD), 
*Procedimiento de radicación para comunicaciones que abarca desde memorandos y circulares hasta comunicaciones oficiales y resoluciones,
* Proceso de sistematización para la solicitud de consecutivos. 
*Proceso de Implementación de Gestor Documental SGDEA en la Entidad.
*Estandarización de formatos </t>
  </si>
  <si>
    <t xml:space="preserve">Se adelantó acompañamiento a un total de 175 solicitudes de contratación al Fondo de manera conjunta con las Direcciones Técnicas, incluyendo visitas a territorio, formulación de proyecto y asesoría a las dependencias a los proyectos junto con sus interventorías, de los cuales con corte a Diciembre de 2024, 115 de estas solicitudes se encontraban completas en las direcciones para ser radicadas, o radicadas en el Fondo.
Cabe aclarar que, este número total de solicitudes se atiende a demanda por parte de las direcciones técnicas, que son quienes remiten las solicitudes de acompañamiento a la Oficina de Proyectos para la Igualdad y Equidad, y si bien se adelantó acompañamiento al total de fichas indicadas (175), desde las Direcciones Técnicas, desistieron de continuar con algunas solicitudes, razón por la cual, el reporte de fichas finalizadas es menor al de total de proyectos trabajados conjuntamente con las dependencias. 
Con ocasión a la entrada en vigencia del Memorando No. 73 Procedimiento de articulación entre el Ministerio de Igualdad y Equidad y el Fondo para la Superación de Brechas de Desigualdad Poblacional e Inequidad Territorial (FonIgualdad), y al cambio de procedimiento, las fichas restantes, incluyendo nuevas solicitudes, pasaron a ser atendidas directamente con Secretaría General y entraron a funcionar por el nuevo procedimiento. Razón por la cual, el reporte de Sumatoria de proyectos  trabajados conjuntamente con las depednencias, finalizados, fue más bajo de lo esperado. </t>
  </si>
  <si>
    <t>i) Se diseñaron 13 programas en el II trimestre que cuentan con documento técnico finalizado:
1. Abordaje Integral de  las Violencias contra las Mujeres
2. Tejiendo Comunidad para las personas con discapacidad.
3. Barrismo Social "Aguante Popular por la Vida"
4. Programa Nacional de Cuidado
5. Construyendo Dignidad para personas Habitantes de Calle.
6. Economía popular y Comunitaria para la superación de la pobreza.
7. Raíces en movimiento: Programa para la Migración segura y la Acogida en dignidad.
8. Jóvenes Guardianes de la Naturaleza
9. Tejiendo sistemas económicos propios.
10. Diversidades en Dignidad.
11. Juventudes Tejiendo Bien-estar.
12. Innovación Público-Popular para la Igualdad y Equidad
13. Reconocimiento y dignidad para la vida plena de las personas mayores.
ii) En materia de políticas: 
14) Inicia construcción del PAS del CONPES LGBTIQ+ en el II trimestre. La OSCE apoyó los avances de la Dirección. 
15) Validación del diagnóstico y árbol de problemas del CONPES de Derecho Humano a la Alimentación con el DNP. 
16)Inicia construcción del PAS del CONPES LGBTIQ+ en el II trimestre. La OSCE apoyó los avances de la Dirección. 
iii) En materia de estrategias: se elaboraron las siguientes estrategias transformadoras contenidas en la Resolución Interna No. 669 del Ministerio. 
17) Alianzas Público-Populares, Comunitarias y Solidarias   
18)Iniciativas Productivas  
19) Infraestructura para Cerrar Brechas    
20)Espacios para la Juntanza    
21)Cambio Cultural para la Erradicación de todas las formas de discriminación  
22)Abordaje Psicosocial, Psicoespiritual y Bien-Estar   
23)Reconocimiento, Difusión y Trasmisión de Saberes  
24)Ecosistema Institucional del Sector Igualdad y Equidad    
25)Gobernanza Interna   
26)Condiciones para la Realización de una Vida Digna    
27)Acompañamiento para el Restablecimiento de Derechos    
iv) En materia de enfoques: se elaboraron los siguientes enfoques con sus criterios de adherencia contenidos en la Resolución Interna No. 668 del Ministerio: 
28)Enfoques de derechos
29)Género
30)Étnico-racial y antiracista
31)Territorial
32)Diferencial
33)Interseccional
34)Justicia ambiental y cambio climático 
35)Curso de vida</t>
  </si>
  <si>
    <t>En el III Trimestre se realizaron los documentos técnicos de siguientes programas:
1. Mujeres Fortalecidas en la salvaguarda de la familia extensa
2. Reconociendo saberes en la diferencia
3. Mujeres en el centro de la política, la vida, la paz y el territorio
4. Cuidando la Vida en el Territorio con los Pueblos Étnicos y Campesinos
5. Oportunidades para la vida de las  Juventudes
6. Garantías, derechos y alternativas de vida para las Mujeres en actividades sexuales pagas diversas y diferenciales</t>
  </si>
  <si>
    <t>Avance conceptual de los indicadores de impacto de los veintitrés (23) programas diseñados. (Tipo de indicador, comportamiento esperado, periodicidad, unidad de medida, unidad de análisis y fórmula de cálculo. Linea base del Programa Hambre cero y Programa Economía Popular y Comunitaria para la Superación de la Pobreza. Lo anterior se configura como insumo para la construcción de estándares de datos abiertos.</t>
  </si>
  <si>
    <t xml:space="preserve">Se ha llevado a cabo hasta el 2do trimestre 6 seguimientos al Plan Anual de Caja- PAC. 
El consolidado corresponde a ejecución del PAC de las líneas de gastos de personal y gastos generales.
Se remitieron comunicaciones para cada una de las dependencias del Ministerio solicitando las necesidades de recursos de cada una para consolidar el PAC de la entidad.
Se realizó la programación de las necesidades de recursos en la plataforma dispuesta por el Ministerio de Hacienda (SIIF - Nación)
El porcentaje de ejecución de los recursos con corte a junio de 2024 corresponde al 84,21% consolidado.  
</t>
  </si>
  <si>
    <t xml:space="preserve">Se ha llevado a cabo hasta el tercer trimestre 9 seguimientos al Plan Anual de Caja- PAC. 
El consolidado corresponde a ejecución del PAC de las líneas de gastos de personal y gastos generales.
Se remitieron comunicaciones para cada una de las dependencias del Ministerio solicitando las necesidades de recursos de cada una para consolidar el PAC de la entidad.
Se realizaron validaciones con la Subdirección de contratación y el área de presupuesto, para identificar si las necesidades reportadas por las áreas tenían  registros presupuestales y procesos contractuales aprobados y con cronogramas de formalización que permitan realizar los pagos solicitados por las áreas.
Se realizó la programación de las necesidades de recursos en la plataforma dispuesta por el Ministerio de Hacienda (SIIF - Nación)
Se realizó seguimiento a la ejecución y se enviaron comunicacciones a las dependendencias solicitando justificación de la no presentación de los documentos para gestionar pagos programados.
El porcentaje de ejecución de los recursos con corte a junio de 2024 corresponde al 84,61% consolidado. 
</t>
  </si>
  <si>
    <t xml:space="preserve">No se ha realizado la publicación de los procesos de contratación en el portal de transparencia, toda vez que el proceso de cargue está en implementación por parte de la OTI, OA Comunicaciones y Relacionamiento con la Ciudadanía.
No se ha dado lineamiento  o instrucción al respecto, de como se debe hacer la publicación de los procesos contractuales en la página web del Ministerio  en el ícono de transparencia y acceso a la información pública, ni bajo que formato o que tipo de información debe ser publicada de las vigencias 2023 y 2024. </t>
  </si>
  <si>
    <t>Tras la planeación realizada se dio cumplimiento a los hitos No. 1 y No. 2. Frente al Hito 3 que correponde al plan de acción del programa se tiene un avance del 15% toda vez que se realizaron ajustes al plan de acción y falta su aprobación. Así mismo, se avanzó en la puesta en marcha del Hito No. 4 respecto a las solicitudes de contratación, en donde se proyectó ficha de contratación de los procesos del fondo y 4 procesos contractuales frente a la subdirección de contratación, que corresponden a un avance de 16% de los procesos de la Dirección. A cierre de Vigencia se suscribieron 3 de los 4 contratos radicados, contando con un avance de 12% en el hito 5. Para un total de avance de 77% con miras en la implementación de las estrategias para la vigencia 2025.</t>
  </si>
  <si>
    <t>"Durante el cuarto trimestre, en cumplimiento con la Circular 041 y el Memorando 73, se ha avanzado en la implementación del programa Juventudes Tejiendo Bien-Estar. Para el Hito 1, correspondiente a la formulación del documento del programa, ya ha sido completado, cumpliendo así con el 17%. El Hito 2, relacionado con la formulación de los proyectos del programa, también ha sido completado, cumpliendo así con el 17%. Actualmente, el Hito 3, correspondiente a la aprobación del Plan de Acción del Programa, ha avanzado a la segunda fase de revisión, tras completar la primera fase de observaciones. En esta etapa, el plan está siendo revisado por la Oficina Asesora de Planeación y la Oficina de Saberes, quienes están realizando las revisión y comentarios necesarios. Las observaciones enviadas ya han sido subsanadas, y actualmente se está a la espera de la aprobación final. Se espera que el plan sea aprobado en la última semana del año, lo que permitirá dar inicio a las siguientes fases del programa, avanzando en una 14% de cumplimiento. 
Por último, los hitos relacionados con las solicitudes de contratación (Hito 4), contratos en ejecución (Hito 5) y estrategias transformadoras implementadas (Hito 6) aún no se han alcanzado, dado que dependen de la culminación de la aprobación del Plan de Acción por Programa, por la Oficina Asesora de Planeación y la Oficina de Saberes, lo cual se encuentra en su última fase de revisión. Las observaciones, ajustes y nuevo procedimiento implementados han requerido más tiempo del inicialmente previsto, el cumplimiento cuantitativo es del 49%."</t>
  </si>
  <si>
    <t>Durante el cuarto trimestre, en cumplimiento con la Circular 041 y el Memorando 73, se ha avanzado en la implementación del programa Jovenes Guardianes de la Naturaleza. Para el Hito 1, correspondiente a la formulación del documento del programa, ya ha sido completado, cumpliendo así con el 17%. El Hito 2, relacionado con la formulación de los proyectos del programa, también ha sido completado, cumpliendo así con el 17%. Actualmente, el Hito 3, correspondiente a la aprobación del Plan de Acción del Programa, ha avanzado a la segunda fase de revisión, tras completar la primera fase de observaciones. En esta etapa, el plan está siendo revisado por la Oficina Asesora de Planeación y la Oficina de Saberes, quienes están realizando las revisión y comentarios necesarios. Las observaciones enviadas ya han sido subsanadas, y actualmente el plan de acción por programa ya se encuentra aprobado, cumpliendo así con el 17%.
Con relación a las solicitudes de contratación Hito 4, el proyecto del programa Jovenes Guardianes de la Naturaleza se surtió el proceso precontractual  por parte de Fondo para la Superación de Brechas de Desigualdad Poblacional e Inequidad Territorial (FonIgualdad) y se dio inicio al proceso de revisión y ajuste del manual operativo del programa, cumpliendo así con el 12%.
Por último, los hitos relacionados , los contratos en ejecución (Hito 5) y estrategias transformadoras implementadas (Hito 6) aún no se han alcanzado, dado que dependen de la culminación de la aprobación del Plan de Acción por Programa, por la Oficina Asesora de Planeación y la Oficina de Saberes, lo cual se encuentra en su última fase de revisión. Las observaciones, ajustes y nuevo procedimiento implementados han requerido más tiempo del inicialmente previsto, el cumplimiento cuantitativo es del 63%.</t>
  </si>
  <si>
    <t>Durante la vigencia 2024 se emitieron los siguientes conceptos: 
-sobre la viabilidad del proyecto de decreto por el cual se adopta el Programa Nacional de Atención y Reparación Integral por vía Administrativa a Víctimas de Violencia Ocular por el uso excesivo de la fuerza y abuso de autoridad por parte de la Fuerza Pública.
-Concepto sobre los estudios previos para la celebración de un convenio interadministrativo de delegación de Secretarías Técnicas con el ICBF. N° Rad: OJU-AJ_1090_CI-22.
-“Consulta Línea de Acción de Provisión Directa de Alimentos – Programa Hambre Cero”..
-solicitud de concepto sobre competencias en la implementación del Modelo Integrado de Planeación y Gestión (MIPG).
-Concepto Jurídico - Participación del Fondo para la Superación de Brechas de Desigualdad Poblacional e Inequidad Territorial en el procedimiento: Concesión de subvención dineraria de cooperación internacional.
-Respuesta solicitud de concepto sobre la viabilidad legal de las transferencias monetarias condicionadas..
-Solicitud de concepto sobre la viabilidad de contratación de dos operadores para el Observatorio de Violencias contra Mujeres Indígenas.
-– Solicitud concepto procesos de contratación FonIgualdad.
- Solicitud Concepto Técnico Proyecto de Decreto Catastro Multipropósito con comunidades Negras, Afrocolombianas, Raizales y Palenquera.
-Convocatoria para elección representante y suplente de las organizaciones de personas con  discapacidad ante el Consejo Nacional de Participación Ciudadana.
-Concepto sistema de transferencias
-Solicitud de concepto – procedimiento y formalidades de entrega de infraestructura productiva en el marco de la ejecución de los programas misionales para la Superación de la Pobreza.</t>
  </si>
  <si>
    <t xml:space="preserve">Entre el 1 de enero de 2024 y el 30 de abril de 2024, se concertaron nueve (9) espacios conjuntos con líderes, lideresas y representantes de organizaciones civiles para la asesoría en programas en línea con los programas del Ministerio en 9 espacios, 29 espacios con Alcaldías, y 6 espacios con gobernaciones para un total de 44 espacios.
 Entre el 01 de mayo al 31 agosto de 2024, se adelantaron 51 espacios con Alcaldías, 3 con gobernaciones y 18 organizaciones civiles, fundaciones y/o asociaciones. Para un Total de 72 aciones conjuntas con las entidades mencionadas para brindar asesoria y/u orientación en la formulación de proyectos. 
Entre el 1 de Septiembre y el 31 de Diciembre,  se adelantaron 14 espacios con Alcaldía, 1 con gobernación y 12 con organizaciones sociales. Para un total de 27 espacios en la asesoría y/o formulación de proyectos. 
En total de enero a diciembre de 2024 se adelantaron un total de 143 espacios con las entidades territoriales y/u organizaciones sociales en la revisión de proyectos. </t>
  </si>
  <si>
    <t>Fomulación del programa Barrismo Social "Aguante Popular por la Vida", en el que se definieron dos componentes de intervención 
1. Componente de fortalecimiento de culturas vivas comunitarias y futboleras
2. Componente de transformación cultural para la vida. Que tienen como fin Fortalecer los procesos populares sociales barristas para mejorar las condiciones de vida de las juventudes barristas y sus familias.
Una vez aprobado el programa se dio paso a la estructuración del convenio con la Universidad Pedagógica Nacional el cual busca fortalecer 40 barras a traves de procesos de formación, formalización y formulación y ejecución de proyectos.</t>
  </si>
  <si>
    <t>En diciembre de 2024, se expidio la resolución 1022, mediante la cual se adopta el Modelo Integrado de Gestión en el Ministerio de la Igualdad y la Equidad.  Con esta resolución se aprueba la politica del SIG_MIPG, marcando el inicio de su implementación.</t>
  </si>
  <si>
    <t xml:space="preserve">Durante el año 2024 se realizaron doce (12) seguimientos al Plan Anual de Caja, a continuación se describen las actividades:
* El consolidado corresponde a ejecución del PAC de las líneas de gastos de personal y gastos generales.
* Se remitieron comunicaciones para cada una de las dependencias del Ministerio solicitando las necesidades de recursos de cada una para consolidar el PAC de la entidad.
* Se realizaron validaciones con la Subdirección de contratación, el área de presupuesto y la subdirectora administrativa y financiera, para identificar si las necesidades reportadas por las áreas tenían  registros presupuestales y procesos contractuales aprobados y con cronogramas de formalización que permitan realizar los pagos solicitados por las áreas.
* Se realizó la programación de las necesidades de recursos en la plataforma dispuesta por el Ministerio de Hacienda (SIIF - Nación).
* Se realizó seguimiento a la ejecución y se enviaron comunicaciones a las dependendencias solicitando justificación de la no presentación de los documentos para gestionar pagos programados.
* Se envió comunicación con el seguimiento a la ejecución del PAC a la Secretaría General, dadas las restricciones de recursos desde el MHCP.
* El porcentaje de ejecución de los recursos con corte a diciembre de 2024 corresponde al 92,12% consolidado. </t>
  </si>
  <si>
    <t xml:space="preserve">Al cierre de la vigencia 2024 las diferencias que se presentan en relación a los recursos programados y los ejecutados corresponden a menores valores de los procesos de contratación, en los cuales los contratos fueron adjudicados por un menor valor al proyectado.  </t>
  </si>
  <si>
    <t>Los avances para este indicador fueron: Hito 1_ corresponde a  el 17% dando cumplimiento a la meta establecida para el 2024. Hito 2_ corresponde a  el 6%  tomando como base  el avance en la formulación de los proyectos priorizados para este programa. Hito 3_ se avanzo en el 12% de la construcción del Plan de Acción del programa Cuidando la vida en el territorio con los pueblos étnicos y campesinos. De acuerdo con lo anaterior, el avance acumulado para este indicador es del 35% con corte a  a diciembre 31 de 2024.</t>
  </si>
  <si>
    <t>Los avances para este indicador fueron: Hito 1_ corresponde a el 17% dando cumplimiento a la meta establecida para el 2024. Hito 2_ corresponde a el 3% tomando como base el avance en la formulación de los proyectos priorizados para este programa. Hito 3_ se avanzo en el 12% de la construcción del Plan de Acción del programa Cuidando la vida en el territorio con los pueblos étnicos y campesinos.  Hito 4_ se avanzó en el 0,25. la evaluación de este hito se hace teniendo en cuenta las solicitudes de contratación (contratos y eventos).De acuerdo con lo anterior, el avance acumulado para este indicador es del 32 % con corte a a diciembre 31 de 2024.</t>
  </si>
  <si>
    <t>Los avances para este indicador fueron: Hito 1_ corresponde a  el 17% dando cumplimiento a la meta establecida para el 2024. Hito 2_ corresponde a  el 8% tomando como base  el avance en la formulación de los proyectos priorizados para este programa. Hito 3_ se avanzo en el  12% de la construcción del Plan de Acción del programa Tejiendo sistemas económicos propios con los pueblos étnicos y campesinos.  Hito 4_ se avanzo en el  1%  en solicitud de contrataciones, frente a los proyectos estructurados.  Hito 5_ se avanzo en el  4%; la evaluación de este hito se hace teniendo en cuenta las solicitudes de contratación (contratos y eventos). Hito 6_ se avanzo en el  0,17%. la evaluación de este hito se hace teniendo en cuenta las solicitudes de contratación (contratos y eventos). De acuerdo con lo anterior, el avance acumulado para este indicador es del 42 % con corte a  a diciembre 31 de 2024.</t>
  </si>
  <si>
    <t>Durante este trimestre se realizó entrega de mercados a 146 familias de San Vicente de Chucurí, Santander., para un total entregado de 3567 mercados entregados durante la vigencia 2024, lo cual corresponde al 46% de la meta programada.</t>
  </si>
  <si>
    <t>La ejecución del Plan anticorrupción para el indicador del Plan de Acción quedó en 82% de cumplimiento con corte a 31 de diciembre de 2024, de acuerdo con lo informado por la Oficina de Control interno, dependencia que asumio esta medición para el cuarto trimestre del año.</t>
  </si>
  <si>
    <t xml:space="preserve">En el año 2024 se realizo el documento del Plan de Seguridad y privacidad de la información
El Plan Estratégico de Seguridad y Privacidad de la Información (PESI) es una herramienta que permite garantizar, en la medida de su desarrollo, a la protección de los activos de información del Ministerio de Igualdad y Equidad. 
El PESI articula estrategias como el liderazgo en seguridad de la información, la gestión de riesgos, la concientización organizacional, la implementación de controles efectivos y la gestión de incidentes. Estas estrategias no solo fortalecen la cultura institucional en torno a la seguridad digital, sino que también garantizan la capacidad de respuesta ante amenazas emergentes, destacando la importancia de integrar prácticas seguras en la digitalización de servicios y programas dirigidos a comunidades históricamente excluidas.
</t>
  </si>
  <si>
    <t>En el año 2024 se Implementó de las siguientes soluciones de seguridad informática:  Fortigate (FG400) uno en el ministerio de igualdad y otro en el data center de ETB, Servidores para Forti SIEM, Forti SIEM Colector, FortiNAC, Forti Analyzer, Forti EDR, Foti mail y VPN
Soluciones informáticas: Implementación Directorio Activo y DNS local; implementaciones documentadas formalmente en el documento "Soluciones de informática y seguridad de TI"</t>
  </si>
  <si>
    <t xml:space="preserve">Durante el año 2024, Se suscribe convenio con la Unión Temporal Territorio y Paz con la que se desarrolla la segunda cohorte del programa para dar alcance a 83 municipios del país. Se dio continuidad al proceso de la cohorte 1 adelantado con FondoPaz y OACP en Bogotá, Medellín, Quibdó, Guachené, Puerto Tejada, Buenaventura.   Se ampliaron cupos en Bogotá y Quibdó.  Jóvenes de Quibdó, Buenaventura, Puerto Tejada, Guachené, Medellín y Bogotá se encuentran adelantando actividades de los componentes de educación, corresponsabilidad, emprendimiento, asociatividad y empleabilidad. 
 Se realizaron jornadas de socialización del Programa en municipios de los departamentos de Valle del Cauca, Cauca y Caldas. Se realizaron jornadas de pre-registro en municipios de los departamentos de Nariño, César, Caldas, Risaralda y la ciudad de Bogotá. Se está adelantando la validación de cumplimiento de criterios básicos para ingreso al programa de estos jóvenes pre-registrados.  
Se da inicio a la operación del Programa en la ciudad de Valledupar, vinculando 1.363 jóvenes quienes en el mes de octubre iniciarán actividades de los componentes de corresponsabilidad y educación.  
Se realizó quinto pago de transferencias monetarias condicionadas, a la fecha 2.506 jóvenes han recibido 8.289 transferencias, según porcentaje de participación en las actividades del programa. 
11.999 Jóvenes de quince municipios de los departamentos de Chocó, Valle del Cauca, Cauca, Antioquia, Cesar, Cundinamarca y Nariño desarrollaron actividades de los componentes de educación, corresponsabilidad o trabajo comunitario y salud con énfasis en salud mental. 
Se realizaron jornadas de socialización del Programa en las ciudades de Bogotá, Manizales, Pereira y Popayán y municipios de los departamentos de Nariño, Valle del Cauca y Chocó. Se realizaron jornadas de preregistro en municipios de  los departamentos de Norte de Santander, Nariño, Caldas, Risaralda,Chocó, Antioquia y las ciudades de Bogotá y Popayán. 
En el mes de octubre inicio la operación del Programa en los municipios de Medio Atrato, Bojayá, Carmen del Darién, Riosucio, Unguía y Acandí y la ciudad de Calí y Valledupar, vinculando alrededor de 3.400 nuevos jóvenes que en el mes de noviembre inciaro  actividades de los componentes de corresponsabilidad y educación.  
En noviembre, comenzó la fase de permanencia del Programa en el municipio de San Andrés de Tumaco, vinculando aproximadamente 800 nuevos jóvenes que iniciaron actividades de los componentes de corresponsabilidad y educación.  
Se realizo sexto, septimo y octavo pago de transferencias monetarias condicionadas a jóvenes de Quibdó, Buenaventura, Puerto Tejada, Guachené, Medellín, Bogotá y Valledupar. A través del Programa Nacional Jóvenes en Paz en la vigencia 2024 cerca de 3.616 jóvenes recibieron 13.146 transferencias monetarias condicionadas, según porcentaje de participación en las actividades del programa. 
 </t>
  </si>
  <si>
    <t>Con el fin de dar cumplimiento a la actividad propuesta se realizó un convenio con la Universidad Pedagogica el cual fue firmada en el mes de noviembre de 2024 con fecha de acta de inicio del 26 de noviembre de 2024. Así, se inicia la socialización con cada una de las cuarenta organizaciones barristas del convenio, sus fases, presupuesto, cronograma de actividades y acuerdos y condiciones para su participación en el convenio. Su disposición de participación y cumplimiento de acuerdo de corresponsabilidad queda soportado a través de las actas de reunión y el envío vía correo electrónico con un documento firmado para su vinculación</t>
  </si>
  <si>
    <t>Avances 2024
Hito 1: 17%
Durante el trimestre a reportar hubo avance en los siguientes hitos:
Hito 2: de acuerdo con el cambio de procedimiento para el tramite de las solicitudes de recursos al fondo, se actualizaron la formulación de dos proyectos además del convenio que ya se encontraba en su fase contractual = 17%
Hito 3: El plan de acción 2024 fue aprobado el 24 de diciembre de 2024. = 17%
Hito 4: El día 26 de diciembre de 2024 fue remitida a la secretaria general la solicitud de recursos de dos proyectos del programa. A su vez, estos documentos fueron radicados al fondo el día 31 de diciembre de 2024. Los porcentajes de los proyectos se establecieron de la siguiente manera (Convenio Aguante Popular por la vida 4%, Interventoría Convenio Aguante Populara por la Vida 3%, Entrega de estimulos a organizaciones futboleras 3%, Ruta de intervención comunitaria 3% y Turismo Futbolero 3%). De estos proyectos, se solicitraon al fondo los primeros 4. =13%
Hito 5: El 26 de noviembre de 2024 se dió acta de inicio al convenio con la Universidad Pedagogica de Aguante Popular por la Vida correspondinete al 4% estipulado. (Convenio Aguante Popular por la vida 4%, Interventoría Convenio Aguante Populara por la Vida 3%, Entrega de estimulos a organizaciones futboleras 3%, Ruta de intervención comunitaria 3% y Turismo Futbolero 3%) =4%</t>
  </si>
  <si>
    <t xml:space="preserve">El resultado muestra un resultado optimo del 100% en cuanto a la publicacion de los contrato en la platamorma SECOP II asi como en la TVEC tratandose de Ordenes de Compra; como resultado de los contratos aprobados y autorizados por parte de la subdirección de contratación. </t>
  </si>
  <si>
    <t>Los datos muestran un porcentaje general de 90% a la meta propuesta. Esto debido a los multiples cambio y verificaciones tenientes de mejora por parte del Ministerio de Igualda y Equidad. En promedio se observa una tendencia al alta, sin embargo, se tiene pendiente el cargue del mes de diciembre en portal de transparencia.</t>
  </si>
  <si>
    <t xml:space="preserve">El avance durante el 2024 es el siguiente:
Durante el primer y segundo trimestre se adelantó la planeación estratégica y estructuración del programa de la Dirección para la para la Garantía de los Derechos de las Personas con Discapacidad, así mismo se formuló y registró el proyecto de inversión  denominado formuló y registró el proyecto de inversión “mejoramiento de las condiciones de accesibilidad socioeconómica de la población con discapacidad a nivel nacional” con código BPIN No 202400000000045 en el Banco de Programas y Proyectos de Inversión Nacional del Departamento Nacional de Planeación. Generando así un avance porcentual de 34% correspondiente al cumplimiento de los Hitos 1: Documento del Programa formulado (17%) e Hito 2: Proyectos del programa formulados (17%).
El avance del tercer trimestre es del 12,8%, el cual corresponde al desarrollo del Hito 4: Solicitudes de contratación en el fondo o en la subdirección contractual (Avance porcentual de: 12,8 %). De los cuales se proyectaron cuatro solicitudes de contratación en la Subdirección de contratación correspondientes al cumplimiento del acuerdo IM-169  y del indicador 337 Porcentaje de avance en la coordinación interinstitucional e intersectorial con las entidades competentes para la creación e implementación del Plan Integral de Atención, Inclusión y Garantía de los Derechos de la Población Indígena con Capacidades Diversas, con enfoque de mujer, familia y generación; así como la estructuración del contrato interadministrativo con ICETEX con el fin de constituir y regular un fondo en administración denominado "EDUMINIGUALDAD" para la disminución de brechas en la educación superior de la población con discapacidad y población LGBTIQ+, con los recursos girados por el ministerio de igualdad y equidad como constituyente al ICETEX quien actuará como administrador – mandatario, por otra parte el convenio de cooperación internacional para promover la autonomía, la vida independiente y la vida en comunidad, a través del desarrollo de acciones para la inclusión social de las personas con discapacidad. Igualmente, el contrato que se adelantó con Universidad de Antioquia Facultad de Derecho y Ciencias Políticas/ UDEA, con el fin de construir el contenido de un curso de capacitación alrededor del proceso técnico de la valoración de apoyos, sus lineamientos y protocolo, en el marco de la ley 1996 de 2019 y el decreto 487 de 2022.
Durante el cuarto trimestre, y conforme la planeación realizada,  se generó un avance acumulado de 76,2%, y un avance en el cuarto trimestre de 29,4%, en donde se adelantaron las siguientes actividades:
Hito 3: Plan de acción del programa aprobado (Avance porcentual de: 17%), el 23 de diciembre fue aprobado el plan de acción del programa de la Dirección de las Oficinas de Saberes, Proyectos y Planeación.
Hito 4: Solicitudes de contratación en el fondo o en la subdirección contractual (Avance porcentual de: 3,2 %). lo anterior debido a que el pasado 2 de Diciembre del 2024, al envió de la ficha técnica para el Fondo para la superación de brechas de desigualdad poblacional e inequidad territorial, por parte del Director para la Garantía de los Derechos de las Personas con Discapacidad a Secretaría General.
Hito 5: Contratos en ejecución (Avance porcentual de: 9,2%), la Dirección tiene tres contratos en ejecución, los cuales se firmaron con el ICETEX, ARIT y la Universidad de Antioquia UdeA, lo anterior para la puesta en marcha de las diferentes estrategias y actividades contempladas en el proyecto de inversión y con el propósito de alcanzar las metas previstas.  
</t>
  </si>
  <si>
    <t>HITO 1: La Oficina de Control Interno Disciplinario, en cumplimiento a fortalecer los procesos de gestión institucional externos e internos atendiendo los compromisos misionales del Ministerio,  ha implementado el aplicativo TIKALI, a través del cual se allegan las quejas, denuncias u oficios de los servidores públicos, a su vez permite llevar la trazabilidad de los radicados que arroja el mismo aplicativo. A su vez  desde el mes de septiembre contamos con un canal oficial exclusivo de la oficina, a través del cual el personal interno y externo pueden radicar sus quejas y denuncias sobre posibles hechos con actuación disciplinaria, a saber OCID@minigualdad.gov.co.   50%                                              HITO 2: La Oficina de Control Interno Disciplinario cuenta con un inventario de quejas relacionadas por expedientes para consulta en la plataforma one drive, en el que se registran cada una de las actuaciones disciplinarias surtidas en todas la etapas procesales a cargo. 50%</t>
  </si>
  <si>
    <t xml:space="preserve">En el año 2024, se suscribieron los siguientes acuerdos: 
1. memorandos de entendimiento con el Fondo de las Naciones Unidas para las Poblaciones UNFPA con el fin de aunar esfuerzos técnicos, de acuerdo con el mandato de esa agencia de la ONU y la misionalidad del Ministerio.  2. El segundo con la organización Red Adelco para acordar mecanismos de coordinación para la ejecución de los proyectos financiados por AECID para el Ministerio, 3. el 23 de septiembre se celebró convenio de cooperación con PNUD para el apoyo a la dirección de cuidado en la línea de cambio cultural
4. el 01 de octubre se celebró convenio de cooperación específico con UNFPA para el apoyo a la dirección de cuidado en sistemas de información 5. Se firmó MDE con el Ministerio de Igualdad Racial de Brasil. 6. Se firmó MDE con el Ministerio de Derechos Humanos de Brasil  7. Se firmó Convenio de cooperación internacional con el Organismo Iberoamericano para la Juventud y 8. Se aceptó una subvención dineraria para el fortalecimiento del Viceministerio de Poblaciones y Territorios Marginados y Superación de la Pobreza </t>
  </si>
  <si>
    <t>Hito 1 / Se aprobó durante el segundo trimestre el programa "Construyendo Dignidad para personas habitantes de Calle".
En el tercer trimestre se presenta avance en el Hito 2  e Hito 4: Durante el tercer trimestre, de 7 proyectos con los que cuenta el programa, se formularon y se radicaron las siguientes 4 fichas: 1. Unidades Móviles, 2. Albergues de recuperación temporal en salud, 3. Dormitorios Sociales , y 4. Implementación de la Politica Publica.
Durante el cuarto trimeste se avanzo con el Hito 2: se elaboró la ficha técnica del proyecto "Servicio de mitigación del riesgo alimentario y psicosocial". (12%) 
Hito 3: Se formulo el plan de acción del programa y se remitio para la revisión y aprobación de la Oficina de Planeación.
Hito 4: Sin avances
Hito 5:  Sin avances
Hito 6: Sin avances</t>
  </si>
  <si>
    <t>Hito 1. 05 de abril de 2024 se aprobó la versión final del Programa. Icluye recomendaciones MinVivienda 
Hito 2: A la fecha corte de seguimiento de 8 proyectos del Programa, se han formulado 8. (17%):
1. Coordinaciones Regionales
2. Diagnóstico, estudios y diseños
3. Llave en Mano PTAP Compacta
4. Llave en Mano Subterránea
5. Llave en Mano Zonas Refrescantes
6. Llave en Mano Generador de Agua Atmosférica
7. Llave en Mano Saneamiento
8. Mecanismo de Monitoreo para la Gobernanza del Agua
Hito 3: Fue aprobado Plan de Acción del programa 2024 (+17%)
Hito 4: A la fecha corte de seguimiento, de 8 solicitudes de contratación en el fondo se han radicado 7 Solicitudes de contratación en el fondo o en la subdirección contractual (+14%): 1. Coordinaciones Regionales, 2. Diagnóstico, estudios y diseños, 3. Llave en Mano PTAP Compacta, 4. Llave en Mano Subterránea, 5. Llave en Mano Zonas Refrescantes, 6. Llave en Mano Generador de Agua Atmosférica, y 7. Llave en Mano Saneamiento
Hito 5:  Sin avances 
Hito 6: Sin avances (El Hito 6 depende del Hito 5)</t>
  </si>
  <si>
    <t xml:space="preserve">Hito 1: 17%
Hito 2: 17%
Durante el periodo comprendio del 1 de octubre al 31 de diciembre el porcentaje de avance en la implementación del programa Construyendo Dignidad Personas Mayores avanzó de la siguiente manera: 
Hito 3: Plan de acción del programa aprobado (17%) (La Dirección para Personas Mayores presentó la propuesta de plan de acción del programa, tras realizar los ajustes según recomendaciones de las oficinas de planeación y saberes, se presenta para aprobación final. Así, mediante correos electrónicos del: 16 y 17 de diciembre las oficinas de Planeación, Proyectos y Saberes y Conocimientos emitieron aprobación y visto bueno al Plan de Acción. Así las cosas, se da cumplimiento al 100% del hito equivalente al 17%. )
Hito 4: Solicitudes de contratación en el fondo o en la subdirección contractual (16%)
Teniendo en cuenta el avance en la formulación de los proyectos que materializan el programa de “reconocimiento y dignidad para la vida plena de las personas mayores”, la Dirección programó la radicación de solicitud de contratación conforme a las priorizaciones realizadas por el Ministerio para la vigencia 2024, se radicaron para contratación los siguientes proyectos: 
1. Misión de protección, dignidad y respeto para las Personas Mayores en zonas rurales (Durante el cuarto trimestre se hizo seguimiento a la solicitud de contratación radicada en el mes de septiembre con los siguientes avances:  El día 23 de octubre Fondo emite viabilidad condicionada. Se solicitó mesa técnica a Secretaría General la cual fue convocada y realizada el día 19 de noviembre , el día 04 de diciembre se radica a Fondo el proyecto ajustado Misión Rural según observaciones de la mesa del 19 de noviembre. El día 16 de diciembre Fondo emite viabilidad condicionada nuevamente, Se realiza mesa técnica final el 18 de diciembre, en la que se trabajan los ajustes finales. El día 20 de diciembre se radica a Fondo el proyecto ajustado Misión Rural, a la fecha se espera la Viabilidad para que el proceso pase a Sondeo y posterior contratación).
2.  "Reconocimiento a las iniciativas, los saberes y conocimientos de las Personas Mayores" (Radicado de conformidad al procedimiento establecido mediante memorando 73 del 18 de octubre de 2024 a la Secretaría General mediante correo electrónico el día 05 de diciembre 2024. En correos posteriores se presentaron los complementos a anexos como: Plan de Acción aprobado y formatos de cotización, quedando subsanado lo correspondiente el 20 de diciembre. A la fecha, se espera la programación de mesa técnica con el Fondo para avanzar en el proceso de contratación).
De acuerdo con las priorizaciones, se unifican los proyectos de Fortalecimiento de las instancias de Política Pública y Participación y  Acciones pedagógicas y campañas de comunicación con alcance nacional y territorial, por lo que la programación de solicitudes de radicación para ejecución son seis (6) solicitudes de contrataciones programadas, se radico (1) el 05 de diciembre una solicitud de contratación ante el Fondo, lo cual corresponde a un avance del 2,6%
Hito 5: Sin avances
Hito 6: Sin avances
</t>
  </si>
  <si>
    <t xml:space="preserve">Hito 1. Se formuló el documento del Programa Nacional de Cuidado en su versión 01 del día 20 de abril de 2024, con ello, se alcanzó el 100% de lo proyectado para el hito 1. Adicionalmente este programa fue ajustado y aprobado en su versión 2 el dia 29 de abril de 2024. 
Hito 2: Se formulo el proyecto de inversión “Diseño e implementación del Sistema Nacional de Cuidado para la garantía de derechos de las personas cuidadoras Nacional”, para un cumplimiento del 100%
Hito 4: En el marco del hito 4 se solicitaron los siguientes procesos de contratación a la Subdirección Contractual del Ministerio de Igualdad y Equidad y al el Fondo de Igualdad, así: Convenio interadministrativo para el diseño e implementación del fortalecimiento de organizaciones comunitarias; Convenio para el diseño de instrumentos de registro e identificación de población cuidadora; Convenio para ampliación de segmentos de la Encuesta Nacional de Uso del Tiempo (ENUT); Convenio para el diseño e implementación de las rutas del componente indígena del Sistema Nacional de Cuidado; Convenio para el diseño e implementación de las estrategias de fortalecimiento político y cambio cultural para persona cuidadoras y personas; Convocatoria abierta para alistamiento y operación de la Rutas de Cuidado e interventoría; y contratos de prestación de servicios profesionales especializados de apoyo a la Dirección de Cuidado. Con esta solicitud se logró el 100% de este hito.  
Hito 3: Se aprobó el plan de acción del programa “Sistema Nacional de Cuidado”.
Hito 4: Se logro la formalización del contrato de prestación de servicios No. MIE-CPS-002-2024 suscrito con MARCELA DEL PILAR RODRIGUEZ CUELLAR a través de la Subdirección de Contratación del Ministerio de Igualdad y Equidad.
Hito 5: se inició la ejecución del 82% de la contratación solicitada así:
A. Ministerio de Igualdad y Equidad
• Convenio interadministrativo No. MIE-CD-012-2024 suscrito con FIDUCOLDEX como administrador y vocero del Fondo Mujer Libre y Productiva;
• Convenio de cooperación internacional No. MIE-CD-CCI-001-2024 suscrito con Fondo de Población de la Naciones Unidas – UNFPA COLOMBIA;
• Convenio interadministrativo No. MIE-CD-CI-005-2024 suscrito con el Departamento Administrativo Nacional de Estadística (DANE);
• Convenio interadministrativo No. MIE-CD-CI-014-2024 suscrito con Asociación Cabildos Indígenas - ARIT- "ASOCIACION DE RESGUARDOS INDIGENAS DEL TOLIMA";
• Contrato de prestación de servicios No. MIE-CPS-002-2024 suscrito con MARCELA DEL PILAR RODRIGUEZ CUELLAR.
B. Fondo de Igualdad
• Contratos de prestación de servicios de consultoría No. 057 de 2024 suscrito con Carol Dayana Quintero; No. 069 de 2024 suscrito con Edith Buitrago Varón y No. 070 de 2024 suscrito con Andrea Muñoz Reyes. 
• Convenio de cooperación internacional No. 109 de 2024 suscrito con el Programa de las Naciones Unidas para el Desarrollo -PNUDP-; y
• Convocatoria abierta 018 del 2024 cuyo objeto es "Prestar los servicios para la operación y puesta en marcha de las rutas del cuidado en
• el marco de la implementación del Programa Nacional de Cuidado del Ministerio de Igualdad y Equidad". El cual fue declarado desierto.
• Convocatoria cerrada 022 de 2024 cuyo objeto es "Contratar la interventoría integral (técnica, administrativa, financiera, contable, ambiental, social y jurídica) de la "prestación de los servicios para la operación y puesta en marcha de la rutas del cuidad en el marco de la implementación del Programa Nacional de Cuidado del Ministerio de Igualdad y Equidad", el cual, debe declarase desierto.
Hito 6: Las estrategias transformadoras implementadas, iniciará su implementación en el cuarto trimestre de 2024. 
</t>
  </si>
  <si>
    <t>Hito 1. Se formuló el documento del Programa Nacional de Cuidado en su versión 01 del día 20 de abril de 2024, con ello, se alcanzó el 100% de lo proyectado para el hito 1. Adicionalmente este programa fue ajustado y aprobado en su versión 2 el dia 29 de abril de 2024. 
Hito 2: Se formulo el proyecto de inversión “Diseño e implementación del Sistema Nacional de Cuidado para la garantía de derechos de las personas cuidadoras Nacional”, para un cumplimiento del 100%
Hito 3: Se aprobó el plan de acción del programa “Sistema Nacional de Cuidado”.
Hito 4: En el marco del hito 4 se solicitaron los siguientes procesos de contratación a la Subdirección Contractual del Ministerio de Igualdad y Equidad y al el Fondo de Igualdad, así: Convenio interadministrativo para el diseño e implementación del fortalecimiento de organizaciones comunitarias; Convenio para el diseño de instrumentos de registro e identificación de población cuidadora; Convenio para ampliación de segmentos de la Encuesta Nacional de Uso del Tiempo (ENUT); Convenio para el diseño e implementación de las rutas del componente indígena del Sistema Nacional de Cuidado; Convenio para el diseño e implementación de las estrategias de fortalecimiento político y cambio cultural para persona cuidadoras y personas; Convocatoria abierta para alistamiento y operación de la Rutas de Cuidado e interventoría; y contratos de prestación de servicios profesionales especializados de apoyo a la Dirección de Cuidado. Con esta solicitud se logró el 100% de este hito.  
Hito 5. Se alcanzó el 90% de este hito, teniendo en cuenta que el proceso para contratación de la operación e implementación de las Rutas del Cuidado se declaró desierto en el último mes de la vigencia. Avance del hito 5: 14,4%
Hito 6. Inició la implementación de las diferentes estrategias en el marco del programa nacional de cuidado, así:
6.1.Estrategia comunidades del cuidado se adelanta la implementación de la fase II convocatoria y selección, con la que se identificaran 126 organizaciones con iniciativas del cuidado en diferentes municipios del país que serán fortalecidas en sus diferentes enfoques y así contribuir al reconocimiento del cuidado.
6.2. Se avanzó con el PNUD, en el diseño para la implementación de las estrategias “Redes Territoriales del Cuidado”; “Sociedades del Cuidado”; y “Redes del Cuidado” con las que se proyecta asistir técnicamente a entidades territorios en la formulación de planes, programas de cuidado; el fortalecimiento político de las personas cuidadoras y la vinculación a personas y personas cuidadora en el programa de cambio cultural.
6.3. Se avanzó en la implementación de estrategia en conjunto con el DANE la ampliación de la cobertura geográfica regional y mejorar la representatividad nacional en la Encuesta Nacional de Uso del Tiempo (ENUT) 2024, en la contratación de 96 personas para la recolección de información y el operativo de campo. Se cuenta con el informe de resultados operativos en al menos 280 segmentos muestrales, de los cuales, se recolecto información en 12 segmentos. Frente a los instrumentos para focalizar a los beneficiarios del sistema nacional de cuidado, se cuenta con el documento preliminar del diseño y se realizó la contratación de los perfiles requeridos para la recolección de información. 
6.4. Se cuenta con el manual operativo de las Rutas del Cuidado y dio inicio a la puesta en operación del proyecto piloto fluvial Rutas del Cuidado en el Amazonas que brinda servicios de formación y orientación psicosocial a personas cuidadoras y de cuidado a niños y niñas, en la comunidad de Nazareth en Leticia y Benjamín Constant en Brasil.
6.5. Se cuenta con el diseño y concertación de la ruta metodológica para la construcción del componente indígena del Sistema de Cuidado, como insumo de la implementación de la ruta de los territorios por la MPC Indígena. Avance del hito 6: 17%</t>
  </si>
  <si>
    <t xml:space="preserve">En el segundo trimestre del 2024, se avanzó en la formulación del documento del programa "Economía Popular y Comunitaria para la Superación de la Pobreza" siendo este fundamento esencial para la planeación de las actividades que desarrollará la dirección. El documento fue aprobado el 13 de mayo de 2024, dado así cumplimiento al primer hito: Documento del Programa formulado (17%). 
Hito 2. Durante el cuarto trimestre se presentaron cambios en los formatos de solicitud de contratación, por lo que la dirección realizó la estructuración de los proyectos de arroz, cacao y coco.
Hito 3: se da cumplimiento del 17% con la aprobación del plan de acción del programa el día 19 de diciembre de 2024 por parte de la Oficina Asesora de Planeación, el día 20 de diciembre por la Oficina de Saberes y Conocimientos Estratégicos y la Oficina Asesora de Proyectos. 
Hito 4: se remitieron los tres proyectos aprobados y estructurados al Fondo para la Superación de Brechas, conforme a los cambios solicitados por el Fondo. 
Hito 5: No se presentaron avances.
Hito 6: No se presentaron avances. </t>
  </si>
  <si>
    <t>Durante el cuarto trimestre de 2024, se da inicio a la operación integral de los Centros Intégrate, con la puesta en marcha de los contratos de: 
  1. Operador de Servicios de Personal (Empresa de Servicios Temporales)
  2. Servicio de Vigilancia
  3. Servicios de Aseo y Cafetería
  4. Arrendamientos (Santa Marta, Cali, Bucaramanga y Medellín)
Por medio de esta estrategía, los Centros Intégrate entran a ser operados por el Ministerio de Igualdad y Equidad, fortaleciendo la operación que venía siendo realizada por cooperación internacional en pro de proporcionar una atención integra y significativa para la población migrante con vocación de permanencia y para los migrantes retornados, facilitando su integración socio economica en el país. 
Actualmente hay 11 centros en funcionamiento en el país, en un total de 9 ciudades, las cuales son: Bogotá (3), Cali (1), Medellín (1), Bucaramanga (1), Cucuta (1), Cartagena (1), Santa Marta (1), Riohacha (1) y Barranquilla (1).
Adicionalmente, se encuentran en tramite, en el Fondo para la Superación de Brechas, unos contratos complementarios para lograr un funcionamiento integral de los centros</t>
  </si>
  <si>
    <t>A continuación, se presenta el porcentaje de avance en la implementación del programa conforme a los hitos establecidos:
_Hito 2: Proyectos del programa formulados (17%)
Estado: Cumplido
_Hito 3: Plan de acción del programa aprobado (17%)
Estado: Cumplido
El plan de acción de la dirección fue aprobado el 13 de diciembre.
_Hito 4: Solicitudes de contratación en el fondo o en la subdirección contractual (16%)
Estado: Cumplido
Se han radicado 10 de 10 solicitudes de contratación.  Teniendo un avance del 100% en este hito.
_Hito 5: Contratos en ejecución (16%)
Estado: En ejecución se encuentran 7 procesos de 17.
Se da inicio a los contratos de:
* Operador de Servicios de Personal (Empresa de Servicios Temporales) 
* Servicio de vigilancia
* Servicios de Aseo y Cafetería
* Arrendamientos en las ciudades de Santa Marta, Cali, Bucaramanga y Medellín
El porcentaje de avance de este item es: 6,58 %
_Hito 6: Estrategias transformadoras implementadas (17%)
Estado: En ejecución
Con el inicio de la ejecución de los contratos, se da inicio a le implementación de las estrategias transformadoras por parte de la Dirección. Avance: 6,58%.</t>
  </si>
  <si>
    <t xml:space="preserve">A este respecto, se observa que el plan estratégico de talento humano está conformado por 5 cinco planes obligatorios tales como: Plan Anual de Vacantes, Plan de Previsión de Empleos, Plan de bienestar e Incentivos Institucionales, Plan de Trabajo Anual en Seguridad y Salud en el Trabajo, Plan Institucional de Capacitación los cuales se encuentran publicados en la página WEB del ministerio. 
Frente a este indicador, para el primer y segundo trimestre del año no se realizo seguimiento a los planes, sin embargo, se desarrollaron actividades enmarcadas en mapas de ruta propuestos. Adicionalmente, se evidencia que el plan anual de vacantes de acuerdo con sus objetivos propuestos se cumplio al 100% en el segundo trimestre del año, quedando 4 planes estrategicos para su seguimiento.
Para el tercer y cuarto trimestre, se realizó seguimiento a los planes mediante mapas de ruta y consulta al líder del proceso correspondiente, adicionalmente se realizó informe de seguimiento a indicadores de plan de acción, mapas de ruta con el número de actividades programadas en el año y número de actividades ejecutadas y su porcentaje de avance a los 5 planes existentes. Como evidencia se cuenta con la matriz de seguimiento a los indicadores del plan de acción entregado de manera trimestral y en informe de seguimiento cualitativo de fecha 07 de septiembre y 27 de diciembre de 2024 respectivamente. Se precisa que para la vigencia 2024 se realizaron (2) Dos informes de seguimientos en el año </t>
  </si>
  <si>
    <t>En la vigencia 2024 se avanzo con las siguientes actividades
*Estandarización de una codificación específica para cada dependencia,
*cuadro de clasificación documental que estandariza la categorización de los archivos,
*formatos como el inventario documental y la tabla de retención documental
*Implementación de Programa de Gestión Documental (PGD), 
*Procedimiento de radicación para comunicaciones que abarca desde memorandos y circulares hasta comunicaciones oficiales y resoluciones,
* Proceso de sistematización para la solicitud de consecutivos. 
*Proceso de Implementación de Gestor Documental SGDEA en la Entidad.
*Estandarización de formatos
*Levantamiento de información sobre los archivos de gestión que reposan en las áreas, almacenadas en el sharepoint para dejar como actividad principal la creación de  las Tablas de Retención Documental en el 2025.
*Organización del archivo de gestión consolidado, de acuerdo a los lineamientos de manejo de archivo.</t>
  </si>
  <si>
    <r>
      <t xml:space="preserve">Se evidencia que de acuerdo con el objetivo de comunicar de forma clara, real y veraz los programas del Ministerio de Igualdad y Equida en las diferentes redes sociales internas y externas, este indicador se encuentra cumplido por lo cual en el tercer trimestre del año se cumplio con el indicador, la piezas que no se publicaron fue por motivos de cambio de información o por solicitud del area de origen.
</t>
    </r>
    <r>
      <rPr>
        <b/>
        <sz val="9"/>
        <rFont val="Calibri"/>
        <family val="2"/>
        <scheme val="minor"/>
      </rPr>
      <t>Evidencia:</t>
    </r>
    <r>
      <rPr>
        <sz val="9"/>
        <rFont val="Calibri"/>
        <family val="2"/>
        <scheme val="minor"/>
      </rPr>
      <t xml:space="preserve">  publicaciones en las redes sociales de instagram, facebook, x, whatsapp, pagina web
</t>
    </r>
  </si>
  <si>
    <r>
      <t xml:space="preserve">A este respecto, se informa que, de acuerdo con los objetivos del plan anual de vacantes propuesto, 1. Caracterizar la información relacionada con los empleos, por niveles, código, grado, denominación, perfil, funciones, competencias y requisitos. 2. Describir las vacantes establecidas en la planta de personal de Ministerio para garantizar el cumplimiento de su misión y sus funciones para el año 2024, la subdirección de talento humano adelanto estas actividades en el primer y segundo trimestre del año como se evidencia en n el Plan Anual de Vacantes, publicado en la página WEB del Ministerio y el Manual de Funciones y competencias laborales, publicado en la página WEB del Ministerio V3, bajo la resolución 178 del 10 abril del 2024.
Por lo cual se considera el indicador (actividades ejecutadas (2) / actividades para la vigencia (2))
</t>
    </r>
    <r>
      <rPr>
        <b/>
        <sz val="9"/>
        <rFont val="Calibri"/>
        <family val="2"/>
        <scheme val="minor"/>
      </rPr>
      <t>Evidencia:</t>
    </r>
    <r>
      <rPr>
        <sz val="9"/>
        <rFont val="Calibri"/>
        <family val="2"/>
        <scheme val="minor"/>
      </rPr>
      <t xml:space="preserve"> 1) En el Plan Anual de Vacantes, publicado en la página WEB del Ministerio. 2) Manual de Funciones y competencias laborales, publicado en la página WEB del Ministerio V3, bajo la resolución 178 del 10 abril del 2024.</t>
    </r>
  </si>
  <si>
    <r>
      <t xml:space="preserve">Se evidencia que de acuerdo con lo establecido en el Plan de Prevision de empleos, de los 744 cargos existentes, para el año 2023 se suplieron 72 cargos siendo este un 9,7% del la planta propuesta, quedando pendiente para la vigencia 2024, el 90,3% restante a razón de 672 vacantes. Sin embargo, se define en el plan de previsión de empleos sean provistas el 80 % de la totalidad de estos empleos vacantes, que corresponderían a un total de 537,6 empleos.
De los 537 empleos que representan el 80% de vacantes provistas se evidencia que para el primer semestre: 
</t>
    </r>
    <r>
      <rPr>
        <b/>
        <sz val="9"/>
        <rFont val="Calibri"/>
        <family val="2"/>
        <scheme val="minor"/>
      </rPr>
      <t>1 trimestres:</t>
    </r>
    <r>
      <rPr>
        <sz val="9"/>
        <rFont val="Calibri"/>
        <family val="2"/>
        <scheme val="minor"/>
      </rPr>
      <t xml:space="preserve"> 59 servidores provistos (11% cumplimiento)
</t>
    </r>
    <r>
      <rPr>
        <b/>
        <sz val="9"/>
        <rFont val="Calibri"/>
        <family val="2"/>
        <scheme val="minor"/>
      </rPr>
      <t>2 trimestres:</t>
    </r>
    <r>
      <rPr>
        <sz val="9"/>
        <rFont val="Calibri"/>
        <family val="2"/>
        <scheme val="minor"/>
      </rPr>
      <t xml:space="preserve"> 116 servidores provistos (21,6% cumplimiento)
Para un total de 175 servidores provistos que representan el 32,6% de cumplimiento, para el primer semestre del añ 2024.
Evidencia: Base de datos generada del  sistema KACTUS para el seguimiento de las provisiones de acuerdo con la necesidad requerida niveles, código, grado, denominación, perfil, Área vinculada, asegurando la provision de vacantes segun el numero por Area.</t>
    </r>
  </si>
  <si>
    <r>
      <t xml:space="preserve">Se considera que esta pendiente de ser provisto un 90,3% restante a razón de 672 vacantes. Sin embargo, se define en el plan de previsión de empleos sean provistas el 80 % de la totalidad de estos empleos vacantes, que corresponderían a un total de 537,6 empleos.
Para el tercer trimestre de año se observa que de los 537 empleos que representan el 80% de vacantes provistas se evidencia que para el primer semestre: 
</t>
    </r>
    <r>
      <rPr>
        <b/>
        <sz val="9"/>
        <rFont val="Calibri"/>
        <family val="2"/>
        <scheme val="minor"/>
      </rPr>
      <t xml:space="preserve">1 trimestres: </t>
    </r>
    <r>
      <rPr>
        <sz val="9"/>
        <rFont val="Calibri"/>
        <family val="2"/>
        <scheme val="minor"/>
      </rPr>
      <t xml:space="preserve">59 servidores provistos (11% cumplimiento)
</t>
    </r>
    <r>
      <rPr>
        <b/>
        <sz val="9"/>
        <rFont val="Calibri"/>
        <family val="2"/>
        <scheme val="minor"/>
      </rPr>
      <t xml:space="preserve">2 trimestres: </t>
    </r>
    <r>
      <rPr>
        <sz val="9"/>
        <rFont val="Calibri"/>
        <family val="2"/>
        <scheme val="minor"/>
      </rPr>
      <t xml:space="preserve">116 servidores provistos (21,6% cumplimiento)
</t>
    </r>
    <r>
      <rPr>
        <b/>
        <sz val="9"/>
        <rFont val="Calibri"/>
        <family val="2"/>
        <scheme val="minor"/>
      </rPr>
      <t>3 trimestres:</t>
    </r>
    <r>
      <rPr>
        <sz val="9"/>
        <rFont val="Calibri"/>
        <family val="2"/>
        <scheme val="minor"/>
      </rPr>
      <t xml:space="preserve"> 177 servidores provistos (32,9% cumplimiento)
Para un total de 352 servidores provistos que representan el 52,4% de cumplimiento. Quedando para el 4 trimestre un 27,6% que representan 185,6 vacantes pendientes por proveer del 80% de la meta propuesta para el 2024
</t>
    </r>
    <r>
      <rPr>
        <b/>
        <sz val="9"/>
        <rFont val="Calibri"/>
        <family val="2"/>
        <scheme val="minor"/>
      </rPr>
      <t>Evidencia:</t>
    </r>
    <r>
      <rPr>
        <sz val="9"/>
        <rFont val="Calibri"/>
        <family val="2"/>
        <scheme val="minor"/>
      </rPr>
      <t xml:space="preserve"> Base de datos generada del  sistema KACTUS para el seguimiento de las provisiones de acuerdo con la necesidad requerida niveles, código, grado, denominación, perfil, Área vinculada, asegurando la provision de vacantes segun el numero por Area.</t>
    </r>
  </si>
  <si>
    <t>Resultado Cuantitativo de enero a junio 2024</t>
  </si>
  <si>
    <r>
      <t xml:space="preserve">Proceso: </t>
    </r>
    <r>
      <rPr>
        <sz val="14"/>
        <color rgb="FF000000"/>
        <rFont val="Verdana"/>
        <family val="2"/>
      </rPr>
      <t>Gestión Estratégica</t>
    </r>
  </si>
  <si>
    <r>
      <t xml:space="preserve">Formato: </t>
    </r>
    <r>
      <rPr>
        <sz val="14"/>
        <color rgb="FF000000"/>
        <rFont val="Verdana"/>
        <family val="2"/>
      </rPr>
      <t>Plan de Acción</t>
    </r>
  </si>
  <si>
    <t>Información preliminar</t>
  </si>
  <si>
    <t>A 30 de Diciembre se logró la implementación del doble factor de autenticación para el acceso a Office 365, implementación de DNS local y alternativo para la navegación, GPO para la autenticación en equipo  local e implementación encriptación de discos; esto se formaliza a través de los controles documentados en Plan de Tratamiento de Riesgos de Seguridad y Privacidad de la Información, no obstante la aprobación del documento se encuentra programada para el comite de Gestion y Desempeño en el mes de enero 2025</t>
  </si>
  <si>
    <t>Durante el IV Trimestre se realizaron las siguientes resoluciones dirigidas a fortalecer los procesos de gestión institucional, una vez finalizada la étapa de los diseños técnicos prográmaticos:
(1) Resolución 844- Marcadores por los que se identifican territorios marginados y excluídos.
(2) Resolución 801 Por la cual se organizan las Direcciones Territoriales del Ministerio de Igualdad
y Equidad”
(3) Resolución 950: “Por la cual se crea el Comité Interno de Políticas Públicas y Sistema Nacional
de Igualdad y Equidad
(4) Resolución 031 Por medio de la cual se adopta la metodología de diseño programático para el cierre de brechas de desigualdad e inequidad</t>
  </si>
  <si>
    <t>Durante el tercer trimestre se elaboraron 131 productos de información, de los cuales 45 son productos finales, que son los que se reportan como parte del seguimiento, los productos son los siguientes: 
Comunidades Etnicas + OSM
Dashboard  conceptos MIE
Dashboard Asamblea nacional de juventudes
Dashboard jóvenes guardianes de la naturaleza
Dashboard precifes
Ecosistemas + red hídrica
Mapa cartografia Territorios Marginados y excluidos
Mapa de isocronas subregión Meta Guaviare Programa Hambre Cero
Mapa de Pacífico
Mapa de puntos de abastecimiento solidario PAS Bogotá
Mapa de regiones futboleras
Mapa de san Andrés de Tumaco, Nariño
Mapa dirección territorial Nariño
Mapa dirección territorial Sucre
Mapa dirección territorial Valle del Cauca
Mapa dirección territorial Vichada
Mapa direcciones territoriales Amazonía
Mapa direcciones territoriales Antioquía
Mapa direcciones territoriales Atlántico
Mapa direcciones territoriales Bolivar
Mapa direcciones territoriales Cauca
Mapa direcciones territoriales Choco
Mapa direcciones territoriales región Amazónica
Mapa direcciones territoriales región Andina
Mapa direcciones territoriales región Atlántica
Mapa direcciones territoriales región Oriental
Mapa direcciones territoriales región Pacifica
Mapa referencia de Colombia
Mapa Subregión Litoral Pacífico
Producto final marco conceptual
Story map primer año MIE
Story map programa JEP
Storymap final
Web map territorial - población LGBTQI+
Web map territorial - población Mujeres en todas sus diversidades
Web map territorial - población Mujeres cabeza de familia
Web map territorial - Población en TMy E
Web map territorial - población con discapacidad
Web map territorial- Población personas mayores
Web map territorial - Población juventudes
Web map territorial - población campesina
Web map territorial - Población habitantes de calle
Web map territorial - Pueblos indigenas
Web map territorial - Pueblos Afrodescendientes
Web map territorial -Población Migrante
Web map territorial - Población Rrom
Web map territorial - miembros de hogares en P y PE</t>
  </si>
  <si>
    <t>Durante el tercer trimestre se elaboraron 58 productos de información, de los cuales 32 son productos finales, que son los que se reportan como parte del seguimiento, los productos son los siguientes: 
Dashboard linea base superación de la pobreza
Dashboard linea base superación de la pobreza
Dashboard pre registro programa hambre cero
Infografía brechas programas claves
Mapa Alto Baudo
Mapa Bajo Baudo
Mapa de comedores urbanos en Cartagena
Mapa de comedores urbanos en Cucúta
Mapa de isocronas subregión Meta Guaviare Programa Hambre Cero
Mapa del proyecto piloto fluvial
Mapa IPM Bogotá
Mapa IPM Cali
Mapa IPM Ibague
Mapa IPM Medellín
Mapa IPM Pasto
Mapa IPM Popayán
Mapa IPM Puerto Carreño
Mapa IPM San Andrés
Mapa Isocronas sub-región Alta Guajira Programa Hambre cero
Mapa Isocronas sub-región Amazonía Programa Hambre cero
Mapa Isocronas sub-región Ariari Programa Hambre cero
Mapa Isocronas sub-región Bajo Putumayo Programa Hambre cero
Mapa Isocronas sub-región Catatumbo Programa Hambre cero
Mapa Isocronas sub-región Cauca-Nariño Programa Hambre cero
Mapa Isocronas sub-región Choco Programa Hambre cero
Mapa Isocronas sub-región Ciudades Programa Hambre cero
Mapa Isocronas sub-región La Mojana Programa Hambre cero
Mapa Isocronas sub-región Montes de María Programa Hambre cero
Mapa Isocronas sub-región Nudo de Paramillo Programa Hambre cero
Mapa Isocronas sub-región Sierra Nevada Programa Hambre cero
Mapa Medio Baudo
Mapa Regional Baudo
Municipios focalizados programas Hambre cero, ZRN, AEV. La Guajira</t>
  </si>
  <si>
    <t>De acuerdo con el memorando #18:
1. Dashboard feminicidios
2. Dashboard de comedores en Cucuta y Cartagena
3. Dashboard programas focalizados por municipios
4. Infografía brechas programas claves
5. Infografía Ruta de atención integral para jóvenes altamente vulnerables entre 14 y 28 años</t>
  </si>
  <si>
    <t xml:space="preserve">Se consolidó una versión preliminar de Cuatro (4) indicadores estructurales, que dan cuenta del efecto de las acciones del Estado en su conjunto y que serán impactados de forma indirecta a través del conjunto de programas del Ministerio, y de las acciones del Gobierno en su conjunto; Veinticinco (25) indicadores estandarizados, tomados de mediciones oficiales del Departamento Administrativo Nacional de Estadística (DANE) a los que aportamos de manera directa a través de los programas, del Ministerio, Tres (3) indicadores de Goce Efectivo de Derechos (GED) y sus respectivos indicadores contenidos, que permiten hacer seguimiento y evaluar el avance progresivo en la garantía de los derechos de las poblaciones, construidos a partir de los desarrollos jurídicos y jurisprudenciales del contenido del derecho; y Veintiocho (28) indicadores a medida, construidos de cero, o que se retoman de operaciones estadísticas de la sociedad civil, o internacionales para monitorear los cambios materiales a los que apuntan los Programas. 
El avance es del 80%, gracias a mejoras como la formulación detallada de los indicadores A medida (que no habían sido creados), decisiones sobre la inclusión de los indicadores en el Registro de Igualdad y Equidad (RIE) y el módulo correspondiente, complementación de fuentes de información y cambios en la estructura de los campos para los indicadores GED que incluyen el Derecho, el Contenido del derecho, las Dimensiones del derecho, el Contenido de las dimensiones, el nombre del Indicador, formulación, preguntas y dominio. Además, se llevaron a cabo sesiones de trabajo colaborativas que facilitaron la construcción efectiva de los indicadores. </t>
  </si>
  <si>
    <t>Implementar el Plan de Provisión de Empleos</t>
  </si>
  <si>
    <t>Cumplimiento del Provisión de Empleos</t>
  </si>
  <si>
    <t>Desde enero a diciembre de 2024 se publicaron 1152 piezas de comunicación internas y externas frenta a 550 piezas de comunicación proyectadas, las que no fueron proyectadas corresponden a cambios en las agendas, cancelación del evento, entre otros. 1)primer trimestre se tuvo un cumplimiento del 52% en el 2) trimestre se tuvo un cumplimiento de 90%, 3) trimestre cumplimiento del 95%, para el 4) trimestre se tuvo un cumplimiendo del 100%, lo que nos indica un aumento significativo dentro de área de comunicaciones, en la imagen se puede visualizar las publicaciones del ultimo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</si>
</sst>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43" formatCode="_-* #,##0.00_-;\-* #,##0.00_-;_-* &quot;-&quot;??_-;_-@_-"/>
    <numFmt numFmtId="164" formatCode="0.0"/>
  </numFmts>
  <fonts count="2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sz val="18"/>
      <name val="Calibri"/>
      <family val="2"/>
      <scheme val="minor"/>
    </font>
    <font>
      <sz val="11"/>
      <color theme="1"/>
      <name val="Calibri"/>
      <family val="2"/>
      <scheme val="minor"/>
    </font>
    <font>
      <sz val="12"/>
      <name val="Arial Narrow"/>
      <family val="2"/>
    </font>
    <font>
      <b/>
      <sz val="12"/>
      <color rgb="FF000000"/>
      <name val="Arial Narrow"/>
      <family val="2"/>
    </font>
    <font>
      <sz val="12"/>
      <color rgb="FF000000"/>
      <name val="Arial Narrow"/>
      <family val="2"/>
    </font>
    <font>
      <b/>
      <sz val="12"/>
      <name val="Arial Narrow"/>
      <family val="2"/>
    </font>
    <font>
      <sz val="10"/>
      <color theme="1"/>
      <name val="Verdana"/>
      <family val="2"/>
    </font>
    <font>
      <b/>
      <sz val="12"/>
      <color theme="0"/>
      <name val="Calibri"/>
      <family val="2"/>
      <scheme val="minor"/>
    </font>
    <font>
      <b/>
      <sz val="11"/>
      <color theme="0"/>
      <name val="Calibri"/>
      <family val="2"/>
      <scheme val="minor"/>
    </font>
    <font>
      <sz val="11"/>
      <color rgb="FFFF0000"/>
      <name val="Calibri"/>
      <family val="2"/>
      <scheme val="minor"/>
    </font>
    <font>
      <sz val="11"/>
      <color rgb="FF000000"/>
      <name val="Verdana"/>
      <family val="2"/>
    </font>
    <font>
      <b/>
      <sz val="11"/>
      <color rgb="FF000000"/>
      <name val="Verdana"/>
      <family val="2"/>
    </font>
    <font>
      <sz val="11"/>
      <name val="Verdana"/>
      <family val="2"/>
    </font>
    <font>
      <sz val="10"/>
      <color rgb="FF000000"/>
      <name val="Verdana"/>
      <family val="2"/>
    </font>
    <font>
      <b/>
      <sz val="10"/>
      <name val="Verdana"/>
      <family val="2"/>
    </font>
    <font>
      <sz val="9"/>
      <color rgb="FF000000"/>
      <name val="Verdana"/>
      <family val="2"/>
    </font>
    <font>
      <b/>
      <sz val="8"/>
      <name val="Verdana"/>
      <family val="2"/>
    </font>
    <font>
      <u/>
      <sz val="11"/>
      <color theme="10"/>
      <name val="Calibri"/>
      <family val="2"/>
      <scheme val="minor"/>
    </font>
    <font>
      <sz val="11"/>
      <color theme="1"/>
      <name val="Verdana"/>
      <family val="2"/>
    </font>
    <font>
      <b/>
      <sz val="9"/>
      <name val="Verdana"/>
      <family val="2"/>
    </font>
    <font>
      <sz val="9"/>
      <name val="Calibri"/>
      <family val="2"/>
      <scheme val="minor"/>
    </font>
    <font>
      <b/>
      <sz val="9"/>
      <name val="Calibri"/>
      <family val="2"/>
      <scheme val="minor"/>
    </font>
    <font>
      <b/>
      <sz val="14"/>
      <color rgb="FF000000"/>
      <name val="Verdana"/>
      <family val="2"/>
    </font>
    <font>
      <sz val="14"/>
      <color rgb="FF000000"/>
      <name val="Verdana"/>
      <family val="2"/>
    </font>
    <font>
      <sz val="11"/>
      <name val="Calibri"/>
      <family val="2"/>
      <scheme val="minor"/>
    </font>
  </fonts>
  <fills count="16">
    <fill>
      <patternFill patternType="none"/>
    </fill>
    <fill>
      <patternFill patternType="gray125"/>
    </fill>
    <fill>
      <patternFill patternType="solid">
        <fgColor rgb="FFFF99CC"/>
        <bgColor indexed="64"/>
      </patternFill>
    </fill>
    <fill>
      <patternFill patternType="solid">
        <fgColor rgb="FFFF0000"/>
        <bgColor indexed="64"/>
      </patternFill>
    </fill>
    <fill>
      <patternFill patternType="solid">
        <fgColor rgb="FFFFCCCC"/>
        <bgColor indexed="64"/>
      </patternFill>
    </fill>
    <fill>
      <patternFill patternType="solid">
        <fgColor theme="0" tint="-0.14999847407452621"/>
        <bgColor indexed="64"/>
      </patternFill>
    </fill>
    <fill>
      <patternFill patternType="solid">
        <fgColor rgb="FFD23B78"/>
        <bgColor indexed="64"/>
      </patternFill>
    </fill>
    <fill>
      <patternFill patternType="solid">
        <fgColor theme="0"/>
        <bgColor indexed="64"/>
      </patternFill>
    </fill>
    <fill>
      <patternFill patternType="solid">
        <fgColor rgb="FFFFFFFF"/>
        <bgColor rgb="FF000000"/>
      </patternFill>
    </fill>
    <fill>
      <patternFill patternType="solid">
        <fgColor rgb="FFBFBFBF"/>
        <bgColor rgb="FF000000"/>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rgb="FF000000"/>
      </patternFill>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medium">
        <color rgb="FFD23B78"/>
      </left>
      <right/>
      <top style="medium">
        <color rgb="FFD23B78"/>
      </top>
      <bottom/>
      <diagonal/>
    </border>
    <border>
      <left/>
      <right/>
      <top style="medium">
        <color rgb="FFD23B78"/>
      </top>
      <bottom/>
      <diagonal/>
    </border>
    <border>
      <left style="thin">
        <color rgb="FFD23C78"/>
      </left>
      <right/>
      <top style="medium">
        <color rgb="FFD23B78"/>
      </top>
      <bottom style="thin">
        <color rgb="FFD23C78"/>
      </bottom>
      <diagonal/>
    </border>
    <border>
      <left/>
      <right/>
      <top style="medium">
        <color rgb="FFD23B78"/>
      </top>
      <bottom style="thin">
        <color rgb="FFD23C78"/>
      </bottom>
      <diagonal/>
    </border>
    <border>
      <left style="medium">
        <color rgb="FFD23B78"/>
      </left>
      <right/>
      <top/>
      <bottom/>
      <diagonal/>
    </border>
    <border>
      <left style="thin">
        <color rgb="FFD23C78"/>
      </left>
      <right/>
      <top style="thin">
        <color rgb="FFD23C78"/>
      </top>
      <bottom style="thin">
        <color rgb="FFD23C78"/>
      </bottom>
      <diagonal/>
    </border>
    <border>
      <left/>
      <right/>
      <top style="thin">
        <color rgb="FFD23C78"/>
      </top>
      <bottom style="thin">
        <color rgb="FFD23C78"/>
      </bottom>
      <diagonal/>
    </border>
    <border>
      <left style="medium">
        <color rgb="FFD23B78"/>
      </left>
      <right/>
      <top/>
      <bottom style="medium">
        <color rgb="FFD23B78"/>
      </bottom>
      <diagonal/>
    </border>
    <border>
      <left/>
      <right/>
      <top/>
      <bottom style="medium">
        <color rgb="FFD23B78"/>
      </bottom>
      <diagonal/>
    </border>
    <border>
      <left style="thin">
        <color rgb="FFD23C78"/>
      </left>
      <right style="thin">
        <color rgb="FFD23C78"/>
      </right>
      <top style="thin">
        <color rgb="FFD23C78"/>
      </top>
      <bottom style="medium">
        <color rgb="FFD23B78"/>
      </bottom>
      <diagonal/>
    </border>
    <border>
      <left style="thin">
        <color rgb="FFD23C78"/>
      </left>
      <right style="medium">
        <color rgb="FFD23B78"/>
      </right>
      <top style="thin">
        <color rgb="FFD23C78"/>
      </top>
      <bottom style="medium">
        <color rgb="FFD23B7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rgb="FFD23B78"/>
      </right>
      <top/>
      <bottom/>
      <diagonal/>
    </border>
    <border>
      <left/>
      <right style="thin">
        <color rgb="FFD23C78"/>
      </right>
      <top style="medium">
        <color rgb="FFD23B78"/>
      </top>
      <bottom/>
      <diagonal/>
    </border>
    <border>
      <left/>
      <right style="thin">
        <color rgb="FFD23C78"/>
      </right>
      <top/>
      <bottom/>
      <diagonal/>
    </border>
    <border>
      <left/>
      <right style="thin">
        <color rgb="FFD23C78"/>
      </right>
      <top/>
      <bottom style="medium">
        <color rgb="FFD23B78"/>
      </bottom>
      <diagonal/>
    </border>
    <border>
      <left/>
      <right/>
      <top/>
      <bottom style="thin">
        <color indexed="64"/>
      </bottom>
      <diagonal/>
    </border>
    <border>
      <left style="thick">
        <color rgb="FFD23B78"/>
      </left>
      <right/>
      <top style="thick">
        <color rgb="FFD23B78"/>
      </top>
      <bottom/>
      <diagonal/>
    </border>
    <border>
      <left/>
      <right/>
      <top style="thick">
        <color rgb="FFD23B78"/>
      </top>
      <bottom/>
      <diagonal/>
    </border>
    <border>
      <left/>
      <right style="thick">
        <color rgb="FFD23B78"/>
      </right>
      <top style="thick">
        <color rgb="FFD23B78"/>
      </top>
      <bottom/>
      <diagonal/>
    </border>
    <border>
      <left style="thick">
        <color rgb="FFD23B78"/>
      </left>
      <right/>
      <top/>
      <bottom/>
      <diagonal/>
    </border>
    <border>
      <left/>
      <right style="thick">
        <color rgb="FFD23B78"/>
      </right>
      <top/>
      <bottom/>
      <diagonal/>
    </border>
    <border>
      <left style="thick">
        <color rgb="FFD23B78"/>
      </left>
      <right/>
      <top/>
      <bottom style="thick">
        <color rgb="FFD23B78"/>
      </bottom>
      <diagonal/>
    </border>
    <border>
      <left/>
      <right/>
      <top/>
      <bottom style="thick">
        <color rgb="FFD23B78"/>
      </bottom>
      <diagonal/>
    </border>
    <border>
      <left/>
      <right style="thick">
        <color rgb="FFD23B78"/>
      </right>
      <top/>
      <bottom style="thick">
        <color rgb="FFD23B78"/>
      </bottom>
      <diagonal/>
    </border>
    <border>
      <left style="thin">
        <color rgb="FFD23B78"/>
      </left>
      <right style="thin">
        <color indexed="64"/>
      </right>
      <top style="thin">
        <color rgb="FFD23B78"/>
      </top>
      <bottom/>
      <diagonal/>
    </border>
    <border>
      <left style="thin">
        <color indexed="64"/>
      </left>
      <right style="thin">
        <color indexed="64"/>
      </right>
      <top style="thin">
        <color rgb="FFD23B78"/>
      </top>
      <bottom/>
      <diagonal/>
    </border>
    <border>
      <left style="thin">
        <color indexed="64"/>
      </left>
      <right style="thin">
        <color rgb="FFD23B78"/>
      </right>
      <top style="thin">
        <color rgb="FFD23B78"/>
      </top>
      <bottom/>
      <diagonal/>
    </border>
    <border>
      <left style="thin">
        <color rgb="FFD23B78"/>
      </left>
      <right style="thin">
        <color indexed="64"/>
      </right>
      <top style="thin">
        <color rgb="FFD23B78"/>
      </top>
      <bottom style="thin">
        <color indexed="64"/>
      </bottom>
      <diagonal/>
    </border>
    <border>
      <left style="thin">
        <color indexed="64"/>
      </left>
      <right style="thin">
        <color indexed="64"/>
      </right>
      <top style="thin">
        <color rgb="FFD23B78"/>
      </top>
      <bottom style="thin">
        <color indexed="64"/>
      </bottom>
      <diagonal/>
    </border>
    <border>
      <left style="thin">
        <color indexed="64"/>
      </left>
      <right/>
      <top style="thin">
        <color rgb="FFD23B78"/>
      </top>
      <bottom style="thin">
        <color indexed="64"/>
      </bottom>
      <diagonal/>
    </border>
    <border>
      <left/>
      <right/>
      <top style="thin">
        <color rgb="FFD23B78"/>
      </top>
      <bottom style="thin">
        <color indexed="64"/>
      </bottom>
      <diagonal/>
    </border>
    <border>
      <left/>
      <right style="thin">
        <color indexed="64"/>
      </right>
      <top style="thin">
        <color rgb="FFD23B78"/>
      </top>
      <bottom style="thin">
        <color indexed="64"/>
      </bottom>
      <diagonal/>
    </border>
    <border>
      <left style="thin">
        <color indexed="64"/>
      </left>
      <right style="thin">
        <color rgb="FFD23B78"/>
      </right>
      <top style="thin">
        <color rgb="FFD23B78"/>
      </top>
      <bottom style="thin">
        <color indexed="64"/>
      </bottom>
      <diagonal/>
    </border>
    <border>
      <left style="thin">
        <color rgb="FFD23B78"/>
      </left>
      <right style="thin">
        <color indexed="64"/>
      </right>
      <top style="thin">
        <color indexed="64"/>
      </top>
      <bottom style="thin">
        <color indexed="64"/>
      </bottom>
      <diagonal/>
    </border>
    <border>
      <left style="thin">
        <color indexed="64"/>
      </left>
      <right style="thin">
        <color rgb="FFD23B78"/>
      </right>
      <top style="thin">
        <color indexed="64"/>
      </top>
      <bottom style="thin">
        <color indexed="64"/>
      </bottom>
      <diagonal/>
    </border>
    <border>
      <left style="thin">
        <color rgb="FFD23B78"/>
      </left>
      <right style="thin">
        <color indexed="64"/>
      </right>
      <top style="thin">
        <color indexed="64"/>
      </top>
      <bottom style="thin">
        <color rgb="FFD23B78"/>
      </bottom>
      <diagonal/>
    </border>
    <border>
      <left style="thin">
        <color indexed="64"/>
      </left>
      <right style="thin">
        <color indexed="64"/>
      </right>
      <top style="thin">
        <color indexed="64"/>
      </top>
      <bottom style="thin">
        <color rgb="FFD23B78"/>
      </bottom>
      <diagonal/>
    </border>
    <border>
      <left style="thin">
        <color indexed="64"/>
      </left>
      <right style="thin">
        <color rgb="FFD23B78"/>
      </right>
      <top style="thin">
        <color indexed="64"/>
      </top>
      <bottom style="thin">
        <color rgb="FFD23B78"/>
      </bottom>
      <diagonal/>
    </border>
  </borders>
  <cellStyleXfs count="10">
    <xf numFmtId="0" fontId="0"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1" fillId="0" borderId="0" applyNumberFormat="0" applyFill="0" applyBorder="0" applyAlignment="0" applyProtection="0"/>
    <xf numFmtId="42" fontId="5" fillId="0" borderId="0" applyFont="0" applyFill="0" applyBorder="0" applyAlignment="0" applyProtection="0"/>
  </cellStyleXfs>
  <cellXfs count="153">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2" xfId="0" applyBorder="1" applyAlignment="1">
      <alignment horizontal="center" vertical="center" wrapText="1"/>
    </xf>
    <xf numFmtId="0" fontId="3" fillId="0" borderId="0" xfId="0" applyFont="1"/>
    <xf numFmtId="0" fontId="0" fillId="0" borderId="0" xfId="0" pivotButton="1"/>
    <xf numFmtId="0" fontId="0" fillId="0" borderId="0" xfId="0" applyAlignment="1">
      <alignment horizontal="left"/>
    </xf>
    <xf numFmtId="0" fontId="0" fillId="0" borderId="0" xfId="0" applyAlignment="1">
      <alignment horizontal="center" vertical="center"/>
    </xf>
    <xf numFmtId="0" fontId="0" fillId="0" borderId="1" xfId="0" applyBorder="1" applyAlignment="1">
      <alignment horizontal="center" vertical="center"/>
    </xf>
    <xf numFmtId="0" fontId="4" fillId="4" borderId="1" xfId="0" applyFont="1" applyFill="1" applyBorder="1" applyAlignment="1" applyProtection="1">
      <alignment horizontal="center" vertical="center" wrapText="1"/>
      <protection locked="0"/>
    </xf>
    <xf numFmtId="9" fontId="6" fillId="0" borderId="1" xfId="1" applyFont="1" applyFill="1" applyBorder="1" applyAlignment="1">
      <alignment horizontal="center" vertical="center" wrapText="1"/>
    </xf>
    <xf numFmtId="9" fontId="6" fillId="0" borderId="1" xfId="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1" applyFont="1" applyBorder="1" applyAlignment="1">
      <alignment horizontal="center" vertical="center" wrapText="1"/>
    </xf>
    <xf numFmtId="0" fontId="0" fillId="0" borderId="1" xfId="0" applyBorder="1"/>
    <xf numFmtId="0" fontId="4" fillId="5" borderId="1" xfId="0" applyFont="1" applyFill="1" applyBorder="1" applyAlignment="1" applyProtection="1">
      <alignment horizontal="center" vertical="center" wrapText="1"/>
      <protection locked="0"/>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xf numFmtId="0" fontId="12" fillId="6" borderId="6" xfId="0" applyFont="1" applyFill="1" applyBorder="1" applyAlignment="1">
      <alignment horizontal="center" vertical="center" wrapText="1"/>
    </xf>
    <xf numFmtId="44" fontId="0" fillId="0" borderId="1" xfId="2" applyFont="1" applyBorder="1" applyAlignment="1">
      <alignment horizontal="center" vertical="center" wrapText="1"/>
    </xf>
    <xf numFmtId="0" fontId="14" fillId="0" borderId="0" xfId="0" applyFont="1"/>
    <xf numFmtId="0" fontId="14" fillId="0" borderId="0" xfId="0" applyFont="1" applyAlignment="1">
      <alignment wrapText="1"/>
    </xf>
    <xf numFmtId="0" fontId="14" fillId="8" borderId="0" xfId="0" applyFont="1" applyFill="1" applyAlignment="1">
      <alignment wrapText="1"/>
    </xf>
    <xf numFmtId="0" fontId="14" fillId="8" borderId="0" xfId="0" applyFont="1" applyFill="1" applyAlignment="1">
      <alignment horizontal="center" wrapText="1"/>
    </xf>
    <xf numFmtId="0" fontId="14" fillId="8" borderId="0" xfId="0" applyFont="1" applyFill="1"/>
    <xf numFmtId="0" fontId="15" fillId="8" borderId="0" xfId="0" applyFont="1" applyFill="1" applyAlignment="1">
      <alignment horizontal="center" wrapText="1"/>
    </xf>
    <xf numFmtId="0" fontId="16" fillId="8" borderId="0" xfId="0" applyFont="1" applyFill="1" applyAlignment="1">
      <alignment horizontal="center" vertical="center" wrapText="1"/>
    </xf>
    <xf numFmtId="0" fontId="16" fillId="8" borderId="23" xfId="0" applyFont="1" applyFill="1" applyBorder="1" applyAlignment="1">
      <alignment horizontal="center" vertical="center" wrapText="1"/>
    </xf>
    <xf numFmtId="14" fontId="16" fillId="8" borderId="24" xfId="0" applyNumberFormat="1" applyFont="1" applyFill="1" applyBorder="1" applyAlignment="1">
      <alignment horizontal="center" vertical="center" wrapText="1"/>
    </xf>
    <xf numFmtId="0" fontId="17" fillId="0" borderId="0" xfId="0" applyFont="1"/>
    <xf numFmtId="0" fontId="14" fillId="0" borderId="1" xfId="0" applyFont="1" applyBorder="1"/>
    <xf numFmtId="0" fontId="14" fillId="0" borderId="1" xfId="0" applyFont="1" applyBorder="1" applyAlignment="1">
      <alignment horizontal="center" vertical="center" wrapText="1"/>
    </xf>
    <xf numFmtId="43" fontId="14" fillId="0" borderId="1" xfId="3" applyFont="1" applyBorder="1" applyAlignment="1">
      <alignment horizontal="center" vertical="center" wrapText="1"/>
    </xf>
    <xf numFmtId="0" fontId="20" fillId="9" borderId="1" xfId="0" applyFont="1" applyFill="1" applyBorder="1" applyAlignment="1">
      <alignment horizontal="center" vertical="center" wrapText="1"/>
    </xf>
    <xf numFmtId="2" fontId="14" fillId="0" borderId="1" xfId="0" applyNumberFormat="1"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xf numFmtId="0" fontId="14" fillId="0" borderId="0" xfId="0" applyFont="1" applyAlignment="1">
      <alignment horizontal="center" wrapText="1"/>
    </xf>
    <xf numFmtId="0" fontId="0" fillId="7" borderId="1" xfId="0" applyFill="1" applyBorder="1" applyAlignment="1">
      <alignment wrapText="1"/>
    </xf>
    <xf numFmtId="0" fontId="13" fillId="7" borderId="1" xfId="0" applyFont="1" applyFill="1" applyBorder="1" applyAlignment="1">
      <alignment wrapText="1"/>
    </xf>
    <xf numFmtId="0" fontId="0" fillId="7" borderId="1" xfId="0" applyFill="1" applyBorder="1" applyAlignment="1">
      <alignment vertical="center" wrapText="1"/>
    </xf>
    <xf numFmtId="43" fontId="0" fillId="0" borderId="0" xfId="3" applyFont="1"/>
    <xf numFmtId="0" fontId="22" fillId="7" borderId="0" xfId="0" applyFont="1" applyFill="1" applyAlignment="1" applyProtection="1">
      <alignment horizontal="center"/>
      <protection hidden="1"/>
    </xf>
    <xf numFmtId="0" fontId="15" fillId="7" borderId="0" xfId="0" applyFont="1" applyFill="1" applyAlignment="1" applyProtection="1">
      <alignment horizontal="center" wrapText="1"/>
      <protection hidden="1"/>
    </xf>
    <xf numFmtId="0" fontId="16" fillId="7" borderId="0" xfId="0" applyFont="1" applyFill="1" applyAlignment="1" applyProtection="1">
      <alignment horizontal="center" vertical="center" wrapText="1"/>
      <protection hidden="1"/>
    </xf>
    <xf numFmtId="14" fontId="16" fillId="7" borderId="0" xfId="9" applyNumberFormat="1" applyFont="1" applyFill="1" applyBorder="1" applyAlignment="1" applyProtection="1">
      <alignment horizontal="center" vertical="center" wrapText="1"/>
      <protection hidden="1"/>
    </xf>
    <xf numFmtId="0" fontId="24" fillId="0" borderId="49" xfId="0" applyFont="1" applyBorder="1" applyAlignment="1">
      <alignment horizontal="center" vertical="center"/>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5" fillId="15" borderId="9" xfId="0" applyFont="1" applyFill="1" applyBorder="1" applyAlignment="1" applyProtection="1">
      <alignment horizontal="center" vertical="center" wrapText="1"/>
      <protection locked="0"/>
    </xf>
    <xf numFmtId="0" fontId="24" fillId="7" borderId="7" xfId="0" applyFont="1" applyFill="1" applyBorder="1" applyAlignment="1" applyProtection="1">
      <alignment horizontal="left" vertical="center" wrapText="1"/>
      <protection locked="0"/>
    </xf>
    <xf numFmtId="0" fontId="25" fillId="13" borderId="1" xfId="0" applyFont="1" applyFill="1" applyBorder="1" applyAlignment="1" applyProtection="1">
      <alignment horizontal="center" vertical="center" wrapText="1"/>
      <protection locked="0"/>
    </xf>
    <xf numFmtId="164" fontId="25" fillId="15" borderId="1" xfId="0" applyNumberFormat="1" applyFont="1" applyFill="1" applyBorder="1" applyAlignment="1" applyProtection="1">
      <alignment horizontal="center" vertical="center" wrapText="1"/>
      <protection hidden="1"/>
    </xf>
    <xf numFmtId="0" fontId="24" fillId="7" borderId="1" xfId="0" applyFont="1" applyFill="1" applyBorder="1" applyAlignment="1" applyProtection="1">
      <alignment horizontal="left" vertical="top" wrapText="1"/>
      <protection locked="0"/>
    </xf>
    <xf numFmtId="164" fontId="25" fillId="15" borderId="1" xfId="0" applyNumberFormat="1" applyFont="1" applyFill="1" applyBorder="1" applyAlignment="1" applyProtection="1">
      <alignment horizontal="center" vertical="center" wrapText="1"/>
      <protection locked="0"/>
    </xf>
    <xf numFmtId="0" fontId="24" fillId="0" borderId="1" xfId="0" applyFont="1" applyBorder="1" applyAlignment="1">
      <alignment horizontal="center" vertical="center" wrapText="1"/>
    </xf>
    <xf numFmtId="0" fontId="25" fillId="15" borderId="1" xfId="0" applyFont="1" applyFill="1" applyBorder="1" applyAlignment="1" applyProtection="1">
      <alignment horizontal="center" vertical="center" wrapText="1"/>
      <protection hidden="1"/>
    </xf>
    <xf numFmtId="0" fontId="24" fillId="7" borderId="1" xfId="0" applyFont="1" applyFill="1" applyBorder="1" applyAlignment="1" applyProtection="1">
      <alignment horizontal="left" vertical="center" wrapText="1"/>
      <protection locked="0"/>
    </xf>
    <xf numFmtId="0" fontId="25" fillId="15" borderId="1" xfId="0" applyFont="1" applyFill="1" applyBorder="1" applyAlignment="1" applyProtection="1">
      <alignment horizontal="center" vertical="center" wrapText="1"/>
      <protection locked="0"/>
    </xf>
    <xf numFmtId="0" fontId="24" fillId="14" borderId="50" xfId="0" applyFont="1" applyFill="1" applyBorder="1" applyAlignment="1">
      <alignment horizontal="center" vertical="center" wrapText="1"/>
    </xf>
    <xf numFmtId="0" fontId="24" fillId="14" borderId="7" xfId="0" applyFont="1" applyFill="1" applyBorder="1" applyAlignment="1">
      <alignment horizontal="left" vertical="center" wrapText="1"/>
    </xf>
    <xf numFmtId="0" fontId="24" fillId="14" borderId="1" xfId="0" applyFont="1" applyFill="1" applyBorder="1" applyAlignment="1">
      <alignment horizontal="left" vertical="center" wrapText="1"/>
    </xf>
    <xf numFmtId="0" fontId="24" fillId="7" borderId="1" xfId="0" applyFont="1" applyFill="1" applyBorder="1" applyAlignment="1">
      <alignment horizontal="center" vertical="center" wrapText="1"/>
    </xf>
    <xf numFmtId="0" fontId="24" fillId="14" borderId="50" xfId="0" applyFont="1" applyFill="1" applyBorder="1" applyAlignment="1">
      <alignment horizontal="left" vertical="center" wrapText="1"/>
    </xf>
    <xf numFmtId="0" fontId="24" fillId="0" borderId="8" xfId="0" applyFont="1" applyBorder="1" applyAlignment="1">
      <alignment horizontal="center" vertical="center" wrapText="1"/>
    </xf>
    <xf numFmtId="0" fontId="24" fillId="13" borderId="1" xfId="0" applyFont="1" applyFill="1" applyBorder="1" applyAlignment="1">
      <alignment horizontal="center" vertical="center" wrapText="1"/>
    </xf>
    <xf numFmtId="0" fontId="24" fillId="7" borderId="50" xfId="0" applyFont="1" applyFill="1" applyBorder="1" applyAlignment="1" applyProtection="1">
      <alignment horizontal="center" vertical="center" wrapText="1"/>
      <protection locked="0"/>
    </xf>
    <xf numFmtId="0" fontId="24" fillId="7" borderId="50" xfId="0" applyFont="1" applyFill="1" applyBorder="1" applyAlignment="1" applyProtection="1">
      <alignment horizontal="left" vertical="center" wrapText="1"/>
      <protection locked="0"/>
    </xf>
    <xf numFmtId="2" fontId="25" fillId="15" borderId="1" xfId="1" applyNumberFormat="1" applyFont="1" applyFill="1" applyBorder="1" applyAlignment="1" applyProtection="1">
      <alignment horizontal="center" vertical="center" wrapText="1"/>
      <protection hidden="1"/>
    </xf>
    <xf numFmtId="9" fontId="25" fillId="15" borderId="1" xfId="1" applyFont="1" applyFill="1" applyBorder="1" applyAlignment="1" applyProtection="1">
      <alignment horizontal="center" vertical="center" wrapText="1"/>
      <protection hidden="1"/>
    </xf>
    <xf numFmtId="0" fontId="24" fillId="13" borderId="7" xfId="0" applyFont="1" applyFill="1" applyBorder="1" applyAlignment="1" applyProtection="1">
      <alignment horizontal="left" vertical="center" wrapText="1"/>
      <protection locked="0"/>
    </xf>
    <xf numFmtId="43" fontId="25" fillId="13" borderId="1" xfId="3" applyFont="1" applyFill="1" applyBorder="1" applyAlignment="1" applyProtection="1">
      <alignment horizontal="center" vertical="center" wrapText="1"/>
      <protection locked="0"/>
    </xf>
    <xf numFmtId="0" fontId="24" fillId="7" borderId="1" xfId="0" applyFont="1" applyFill="1" applyBorder="1" applyAlignment="1" applyProtection="1">
      <alignment horizontal="justify" vertical="center" wrapText="1"/>
      <protection locked="0"/>
    </xf>
    <xf numFmtId="0" fontId="24" fillId="7" borderId="50" xfId="0" applyFont="1" applyFill="1" applyBorder="1" applyAlignment="1" applyProtection="1">
      <alignment horizontal="justify" vertical="center" wrapText="1"/>
      <protection locked="0"/>
    </xf>
    <xf numFmtId="0" fontId="24" fillId="7" borderId="1" xfId="0" applyFont="1" applyFill="1" applyBorder="1" applyAlignment="1" applyProtection="1">
      <alignment horizontal="justify" vertical="top" wrapText="1"/>
      <protection locked="0"/>
    </xf>
    <xf numFmtId="3" fontId="25" fillId="15" borderId="1" xfId="0" applyNumberFormat="1" applyFont="1" applyFill="1" applyBorder="1" applyAlignment="1" applyProtection="1">
      <alignment horizontal="center" vertical="center" wrapText="1"/>
      <protection locked="0"/>
    </xf>
    <xf numFmtId="44" fontId="24" fillId="0" borderId="1" xfId="2" applyFont="1" applyBorder="1" applyAlignment="1">
      <alignment horizontal="center" vertical="center" wrapText="1"/>
    </xf>
    <xf numFmtId="0" fontId="24" fillId="0" borderId="51" xfId="0" applyFont="1" applyBorder="1" applyAlignment="1">
      <alignment horizontal="center" vertical="center"/>
    </xf>
    <xf numFmtId="0" fontId="24" fillId="0" borderId="52" xfId="0" applyFont="1" applyBorder="1" applyAlignment="1">
      <alignment horizontal="center" vertical="center" wrapText="1"/>
    </xf>
    <xf numFmtId="0" fontId="24" fillId="7" borderId="52" xfId="0" applyFont="1" applyFill="1" applyBorder="1" applyAlignment="1">
      <alignment horizontal="center" vertical="center" wrapText="1"/>
    </xf>
    <xf numFmtId="0" fontId="25" fillId="15" borderId="52" xfId="0" applyFont="1" applyFill="1" applyBorder="1" applyAlignment="1" applyProtection="1">
      <alignment horizontal="center" vertical="center" wrapText="1"/>
      <protection locked="0"/>
    </xf>
    <xf numFmtId="0" fontId="24" fillId="7" borderId="52" xfId="0" applyFont="1" applyFill="1" applyBorder="1" applyAlignment="1" applyProtection="1">
      <alignment horizontal="left" vertical="center" wrapText="1"/>
      <protection locked="0"/>
    </xf>
    <xf numFmtId="0" fontId="24" fillId="13" borderId="52" xfId="0" applyFont="1" applyFill="1" applyBorder="1" applyAlignment="1">
      <alignment horizontal="center" vertical="center" wrapText="1"/>
    </xf>
    <xf numFmtId="0" fontId="24" fillId="7" borderId="53" xfId="0" applyFont="1" applyFill="1" applyBorder="1" applyAlignment="1" applyProtection="1">
      <alignment horizontal="left" vertical="center" wrapText="1"/>
      <protection locked="0"/>
    </xf>
    <xf numFmtId="0" fontId="23" fillId="12" borderId="8" xfId="0" applyFont="1" applyFill="1" applyBorder="1" applyAlignment="1" applyProtection="1">
      <alignment horizontal="center" vertical="center" wrapText="1"/>
      <protection hidden="1"/>
    </xf>
    <xf numFmtId="0" fontId="24" fillId="7" borderId="50" xfId="0" applyFont="1" applyFill="1" applyBorder="1" applyAlignment="1" applyProtection="1">
      <alignment horizontal="left" vertical="top" wrapText="1"/>
      <protection locked="0"/>
    </xf>
    <xf numFmtId="9" fontId="28" fillId="11" borderId="0" xfId="1" applyFont="1" applyFill="1"/>
    <xf numFmtId="9" fontId="28" fillId="0" borderId="0" xfId="1" applyFont="1"/>
    <xf numFmtId="0" fontId="28" fillId="0" borderId="0" xfId="0" applyFont="1"/>
    <xf numFmtId="0" fontId="23" fillId="12" borderId="44" xfId="0" applyFont="1" applyFill="1" applyBorder="1" applyAlignment="1" applyProtection="1">
      <alignment horizontal="center" vertical="center" wrapText="1"/>
      <protection hidden="1"/>
    </xf>
    <xf numFmtId="0" fontId="23" fillId="12" borderId="1" xfId="0" applyFont="1" applyFill="1" applyBorder="1" applyAlignment="1" applyProtection="1">
      <alignment horizontal="center" vertical="center" wrapText="1"/>
      <protection hidden="1"/>
    </xf>
    <xf numFmtId="0" fontId="23" fillId="12" borderId="43" xfId="0" applyFont="1" applyFill="1" applyBorder="1" applyAlignment="1" applyProtection="1">
      <alignment horizontal="center" vertical="center" wrapText="1"/>
      <protection hidden="1"/>
    </xf>
    <xf numFmtId="0" fontId="23" fillId="12" borderId="49" xfId="0" applyFont="1" applyFill="1" applyBorder="1" applyAlignment="1" applyProtection="1">
      <alignment horizontal="center" vertical="center" wrapText="1"/>
      <protection hidden="1"/>
    </xf>
    <xf numFmtId="0" fontId="23" fillId="12" borderId="41" xfId="0" applyFont="1" applyFill="1" applyBorder="1" applyAlignment="1" applyProtection="1">
      <alignment horizontal="center" vertical="center" wrapText="1"/>
      <protection hidden="1"/>
    </xf>
    <xf numFmtId="0" fontId="23" fillId="12" borderId="2" xfId="0" applyFont="1" applyFill="1" applyBorder="1" applyAlignment="1" applyProtection="1">
      <alignment horizontal="center" vertical="center" wrapText="1"/>
      <protection hidden="1"/>
    </xf>
    <xf numFmtId="0" fontId="23" fillId="12" borderId="45" xfId="0" applyFont="1" applyFill="1" applyBorder="1" applyAlignment="1" applyProtection="1">
      <alignment horizontal="center" vertical="center" wrapText="1"/>
      <protection hidden="1"/>
    </xf>
    <xf numFmtId="0" fontId="23" fillId="12" borderId="46" xfId="0" applyFont="1" applyFill="1" applyBorder="1" applyAlignment="1" applyProtection="1">
      <alignment horizontal="center" vertical="center" wrapText="1"/>
      <protection hidden="1"/>
    </xf>
    <xf numFmtId="0" fontId="23" fillId="12" borderId="47" xfId="0" applyFont="1" applyFill="1" applyBorder="1" applyAlignment="1" applyProtection="1">
      <alignment horizontal="center" vertical="center" wrapText="1"/>
      <protection hidden="1"/>
    </xf>
    <xf numFmtId="0" fontId="22" fillId="7" borderId="0" xfId="0" applyFont="1" applyFill="1" applyAlignment="1" applyProtection="1">
      <alignment horizontal="center"/>
      <protection hidden="1"/>
    </xf>
    <xf numFmtId="0" fontId="26" fillId="7" borderId="32" xfId="0" applyFont="1" applyFill="1" applyBorder="1" applyAlignment="1" applyProtection="1">
      <alignment horizontal="center" wrapText="1"/>
      <protection hidden="1"/>
    </xf>
    <xf numFmtId="0" fontId="26" fillId="7" borderId="33" xfId="0" applyFont="1" applyFill="1" applyBorder="1" applyAlignment="1" applyProtection="1">
      <alignment horizontal="center" wrapText="1"/>
      <protection hidden="1"/>
    </xf>
    <xf numFmtId="0" fontId="26" fillId="7" borderId="34" xfId="0" applyFont="1" applyFill="1" applyBorder="1" applyAlignment="1" applyProtection="1">
      <alignment horizontal="center" wrapText="1"/>
      <protection hidden="1"/>
    </xf>
    <xf numFmtId="0" fontId="26" fillId="7" borderId="35" xfId="0" applyFont="1" applyFill="1" applyBorder="1" applyAlignment="1" applyProtection="1">
      <alignment horizontal="center" wrapText="1"/>
      <protection hidden="1"/>
    </xf>
    <xf numFmtId="0" fontId="26" fillId="7" borderId="0" xfId="0" applyFont="1" applyFill="1" applyAlignment="1" applyProtection="1">
      <alignment horizontal="center" wrapText="1"/>
      <protection hidden="1"/>
    </xf>
    <xf numFmtId="0" fontId="26" fillId="7" borderId="36" xfId="0" applyFont="1" applyFill="1" applyBorder="1" applyAlignment="1" applyProtection="1">
      <alignment horizontal="center" wrapText="1"/>
      <protection hidden="1"/>
    </xf>
    <xf numFmtId="0" fontId="26" fillId="7" borderId="37" xfId="0" applyFont="1" applyFill="1" applyBorder="1" applyAlignment="1" applyProtection="1">
      <alignment horizontal="center" wrapText="1"/>
      <protection hidden="1"/>
    </xf>
    <xf numFmtId="0" fontId="26" fillId="7" borderId="38" xfId="0" applyFont="1" applyFill="1" applyBorder="1" applyAlignment="1" applyProtection="1">
      <alignment horizontal="center" wrapText="1"/>
      <protection hidden="1"/>
    </xf>
    <xf numFmtId="0" fontId="26" fillId="7" borderId="39" xfId="0" applyFont="1" applyFill="1" applyBorder="1" applyAlignment="1" applyProtection="1">
      <alignment horizontal="center" wrapText="1"/>
      <protection hidden="1"/>
    </xf>
    <xf numFmtId="0" fontId="23" fillId="12" borderId="48" xfId="0" applyFont="1" applyFill="1" applyBorder="1" applyAlignment="1" applyProtection="1">
      <alignment horizontal="center" vertical="center" wrapText="1"/>
      <protection hidden="1"/>
    </xf>
    <xf numFmtId="0" fontId="23" fillId="12" borderId="50" xfId="0" applyFont="1" applyFill="1" applyBorder="1" applyAlignment="1" applyProtection="1">
      <alignment horizontal="center" vertical="center" wrapText="1"/>
      <protection hidden="1"/>
    </xf>
    <xf numFmtId="0" fontId="1" fillId="13" borderId="41" xfId="0" applyFont="1" applyFill="1" applyBorder="1" applyAlignment="1">
      <alignment horizontal="center" vertical="center"/>
    </xf>
    <xf numFmtId="0" fontId="1" fillId="13" borderId="42" xfId="0" applyFont="1" applyFill="1" applyBorder="1" applyAlignment="1">
      <alignment horizontal="center" vertical="center"/>
    </xf>
    <xf numFmtId="0" fontId="1" fillId="13" borderId="40" xfId="0" applyFont="1" applyFill="1" applyBorder="1" applyAlignment="1">
      <alignment horizontal="center" vertical="center" wrapText="1"/>
    </xf>
    <xf numFmtId="0" fontId="1" fillId="13" borderId="4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10" borderId="7" xfId="0" applyFont="1" applyFill="1" applyBorder="1" applyAlignment="1">
      <alignment horizontal="center" vertical="center"/>
    </xf>
    <xf numFmtId="0" fontId="1" fillId="10" borderId="3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4" fillId="8" borderId="0" xfId="0" applyFont="1" applyFill="1"/>
    <xf numFmtId="0" fontId="14" fillId="8" borderId="27" xfId="0" applyFont="1" applyFill="1" applyBorder="1" applyAlignment="1">
      <alignment horizontal="left"/>
    </xf>
    <xf numFmtId="0" fontId="15" fillId="8" borderId="14" xfId="0" applyFont="1" applyFill="1" applyBorder="1" applyAlignment="1">
      <alignment horizontal="center" wrapText="1"/>
    </xf>
    <xf numFmtId="0" fontId="15" fillId="8" borderId="15" xfId="0" applyFont="1" applyFill="1" applyBorder="1" applyAlignment="1">
      <alignment horizontal="center" wrapText="1"/>
    </xf>
    <xf numFmtId="0" fontId="15" fillId="8" borderId="28" xfId="0" applyFont="1" applyFill="1" applyBorder="1" applyAlignment="1">
      <alignment horizontal="center" wrapText="1"/>
    </xf>
    <xf numFmtId="0" fontId="16" fillId="8" borderId="16"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5" fillId="8" borderId="18" xfId="0" applyFont="1" applyFill="1" applyBorder="1" applyAlignment="1">
      <alignment horizontal="center" wrapText="1"/>
    </xf>
    <xf numFmtId="0" fontId="15" fillId="8" borderId="0" xfId="0" applyFont="1" applyFill="1" applyAlignment="1">
      <alignment horizontal="center" wrapText="1"/>
    </xf>
    <xf numFmtId="0" fontId="15" fillId="8" borderId="29" xfId="0" applyFont="1" applyFill="1" applyBorder="1" applyAlignment="1">
      <alignment horizontal="center" wrapText="1"/>
    </xf>
    <xf numFmtId="0" fontId="16" fillId="8" borderId="19"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5" fillId="8" borderId="21" xfId="0" applyFont="1" applyFill="1" applyBorder="1" applyAlignment="1">
      <alignment horizontal="center" wrapText="1"/>
    </xf>
    <xf numFmtId="0" fontId="15" fillId="8" borderId="22" xfId="0" applyFont="1" applyFill="1" applyBorder="1" applyAlignment="1">
      <alignment horizontal="center" wrapText="1"/>
    </xf>
    <xf numFmtId="0" fontId="15" fillId="8" borderId="30" xfId="0" applyFont="1" applyFill="1" applyBorder="1" applyAlignment="1">
      <alignment horizontal="center" wrapText="1"/>
    </xf>
    <xf numFmtId="0" fontId="14" fillId="0" borderId="0" xfId="0" applyFont="1"/>
    <xf numFmtId="0" fontId="18" fillId="9" borderId="25"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9" fillId="0" borderId="0" xfId="0" applyFont="1" applyAlignment="1">
      <alignment horizontal="center" wrapText="1"/>
    </xf>
    <xf numFmtId="0" fontId="18" fillId="9" borderId="8" xfId="0" applyFont="1" applyFill="1" applyBorder="1" applyAlignment="1">
      <alignment horizontal="center" vertical="center"/>
    </xf>
    <xf numFmtId="0" fontId="18" fillId="9" borderId="26"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25" xfId="0" applyFont="1" applyFill="1" applyBorder="1" applyAlignment="1">
      <alignment horizontal="center" vertical="center"/>
    </xf>
    <xf numFmtId="0" fontId="18" fillId="9" borderId="2" xfId="0" applyFont="1" applyFill="1" applyBorder="1" applyAlignment="1">
      <alignment horizontal="center" vertical="center"/>
    </xf>
    <xf numFmtId="0" fontId="2" fillId="6" borderId="13" xfId="0" applyFont="1" applyFill="1" applyBorder="1" applyAlignment="1">
      <alignment horizontal="center" vertical="center" wrapText="1"/>
    </xf>
  </cellXfs>
  <cellStyles count="10">
    <cellStyle name="Hyperlink" xfId="8" xr:uid="{00000000-000B-0000-0000-000008000000}"/>
    <cellStyle name="Millares" xfId="3" builtinId="3"/>
    <cellStyle name="Moneda" xfId="2" builtinId="4"/>
    <cellStyle name="Moneda [0]" xfId="9" builtinId="7"/>
    <cellStyle name="Moneda 2" xfId="4" xr:uid="{00000000-0005-0000-0000-00002F000000}"/>
    <cellStyle name="Moneda 2 2" xfId="6" xr:uid="{00000000-0005-0000-0000-00002F000000}"/>
    <cellStyle name="Moneda 3" xfId="5" xr:uid="{00000000-0005-0000-0000-000030000000}"/>
    <cellStyle name="Moneda 3 2" xfId="7" xr:uid="{00000000-0005-0000-0000-000030000000}"/>
    <cellStyle name="Normal" xfId="0" builtinId="0"/>
    <cellStyle name="Porcentaje" xfId="1" builtinId="5"/>
  </cellStyles>
  <dxfs count="0"/>
  <tableStyles count="0" defaultTableStyle="TableStyleMedium2" defaultPivotStyle="PivotStyleLight16"/>
  <colors>
    <mruColors>
      <color rgb="FFD23B78"/>
      <color rgb="FFFFCCFF"/>
      <color rgb="FFFF33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22/10/relationships/richValueRel" Target="richData/richValueRel.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neth Liliana González Vargas" refreshedDate="45569.614134490737" createdVersion="6" refreshedVersion="6" minRefreshableVersion="3" recordCount="53" xr:uid="{BB870451-51F2-4AA3-9461-D93D0EB14A9F}">
  <cacheSource type="worksheet">
    <worksheetSource ref="A1:P3" sheet="SEGUIMIENTO SEGUNDO TRIMESTRE"/>
  </cacheSource>
  <cacheFields count="16">
    <cacheField name="Objetivo Estratégico / Operativo" numFmtId="0">
      <sharedItems longText="1"/>
    </cacheField>
    <cacheField name="Dirección" numFmtId="0">
      <sharedItems containsMixedTypes="1" containsNumber="1" containsInteger="1" minValue="0" maxValue="0"/>
    </cacheField>
    <cacheField name="Dependencia" numFmtId="0">
      <sharedItems count="16">
        <s v="Oficina Asesora de Comunicaciones"/>
        <s v="Oficina de Tecnologías de la Información"/>
        <s v="Oficina Jurídica"/>
        <s v="Oficina de Saberes y Conocimientos Estratégicos"/>
        <s v="Oficina de Proyectos para la Igualdad y la Equidad"/>
        <s v="Oficina de Relacionamiento con la Ciudadanía"/>
        <s v="Viceministerio de las Mujeres"/>
        <s v="Viceministerio de pueblos Étnicos y Campesinos"/>
        <s v="Viceministerio de las Diversidades"/>
        <s v="Viceministerio para las Poblaciones y Territorios Excluidos y la Superación de la Pobreza"/>
        <s v="Viceministerio de la Juventud"/>
        <s v="Oficina de Control Interno Disciplinario"/>
        <s v="Subdirección contractual"/>
        <s v="Subdirección Adminsitrativa y financiera"/>
        <s v="Secretaria General"/>
        <s v="Oficina de Alianzas Estratégicas y Cooperación Internacional"/>
      </sharedItems>
    </cacheField>
    <cacheField name="Proceso" numFmtId="0">
      <sharedItems containsMixedTypes="1" containsNumber="1" containsInteger="1" minValue="0" maxValue="0"/>
    </cacheField>
    <cacheField name="Programa / Proyecto" numFmtId="0">
      <sharedItems containsMixedTypes="1" containsNumber="1" containsInteger="1" minValue="0" maxValue="0"/>
    </cacheField>
    <cacheField name="Estrategia transformadora" numFmtId="0">
      <sharedItems containsMixedTypes="1" containsNumber="1" containsInteger="1" minValue="0" maxValue="0"/>
    </cacheField>
    <cacheField name="Actividad" numFmtId="0">
      <sharedItems longText="1"/>
    </cacheField>
    <cacheField name="Indicador" numFmtId="0">
      <sharedItems/>
    </cacheField>
    <cacheField name="Formula" numFmtId="0">
      <sharedItems longText="1"/>
    </cacheField>
    <cacheField name="Meta " numFmtId="0">
      <sharedItems containsSemiMixedTypes="0" containsString="0" containsNumber="1" containsInteger="1" minValue="0" maxValue="50000"/>
    </cacheField>
    <cacheField name="Unidad de medida" numFmtId="0">
      <sharedItems/>
    </cacheField>
    <cacheField name="Programación junio" numFmtId="0">
      <sharedItems containsSemiMixedTypes="0" containsString="0" containsNumber="1" containsInteger="1" minValue="0" maxValue="9000"/>
    </cacheField>
    <cacheField name="Programación septiembre" numFmtId="0">
      <sharedItems containsSemiMixedTypes="0" containsString="0" containsNumber="1" containsInteger="1" minValue="0" maxValue="7333"/>
    </cacheField>
    <cacheField name="Programación Diciembre" numFmtId="0">
      <sharedItems containsSemiMixedTypes="0" containsString="0" containsNumber="1" containsInteger="1" minValue="0" maxValue="40000"/>
    </cacheField>
    <cacheField name="Resultado Cuantitativo" numFmtId="0">
      <sharedItems containsSemiMixedTypes="0" containsString="0" containsNumber="1" containsInteger="1" minValue="0" maxValue="3330"/>
    </cacheField>
    <cacheField name="Resultado Cualitativo Enero a Junio" numFmtId="0">
      <sharedItems containsMixedTypes="1" containsNumber="1" containsInteger="1" minValue="0" maxValu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0"/>
    <s v="Gestión de comunicaciones  "/>
    <s v="No Aplica"/>
    <s v="Gobernanza Interna para coordinar el cumplimiento de la misión del Ministerio."/>
    <s v="Divulgar a la población sujeta de derechos, a funcionarios y contratistas de Minigualdad, información relevante aprobada por Comunicaciones."/>
    <s v="Piezas comunicativas internas y externas publicadas en medios de comunicación "/>
    <s v="(Número de piezas publicadas en medios de comunicación / Número de piezas de comunicación proyectadas por la oficina de Comunicaciones)*100"/>
    <n v="80"/>
    <s v="Porcentaje"/>
    <n v="80"/>
    <n v="80"/>
    <n v="80"/>
    <n v="52"/>
    <s v="Desde enero a junio de 2024 se publicaron 263 piezas de comunicación internas y externas frenta a 502 piezas de comunicación proyectadas, las que no fueron proyectadas corresponden a cambios en las agendas, cancelación del evento, entre otros."/>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Implementar soluciones de informática y seguridad de TI"/>
    <s v="Número de soluciones e informática y seguridad de TI implementadas"/>
    <s v="Número de soluciones e informática y seguridad de TI implementadas"/>
    <n v="11"/>
    <s v="Número"/>
    <n v="0"/>
    <n v="4"/>
    <n v="11"/>
    <n v="3"/>
    <s v="se ha implementado un disppositivo de seguridad perimetral (fortigate) FG 400 , en el ministerio de la igualdad y el segundo dispositivo se encuentra en data Center de ETB, de igual forma se implemento los servidores para fortisiem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Avanzar en la formulacion del Plan Estratégico de Tecnologías de la Información y las Comunicaciones – PETI"/>
    <s v="Documento de definicion de necesidad en las capacidades para el fortalecimiento en la oficina de ti"/>
    <s v="Documento de definicion de necesidad en las capacidades para el fortalecimiento en la oficina de ti"/>
    <n v="1"/>
    <s v="Porcentaje"/>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Plan de Tratamiento de Riesgos de Seguridad y Privacidad de la Información"/>
    <s v="Plan de Tratamiento de Riesgos de Seguridad y Privacidad de la Información aprobado"/>
    <s v="(Número de actividades realizadas para el avance del PLAN / Número de actividades proyectadas para la implementación del PLAN)*100"/>
    <n v="1"/>
    <s v="Porcentaje"/>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Enviar Plan de Seguridad y Privacidad de la Información para su aprobación"/>
    <s v="Plan de Seguridad y Privacidad de la Información enviado para aprobación"/>
    <s v="Plan de Seguridad y Privacidad de la Información enviado para aprobación"/>
    <n v="1"/>
    <s v="Número"/>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2"/>
    <s v="Gestión Jurídica "/>
    <s v="No Aplica"/>
    <s v="Gobernanza Interna para coordinar el cumplimiento de la misión del Ministerio."/>
    <s v="Responder en la gestión a la atención y respuesta a peticiones, quejas, reclamos, solicitudes, denuncias, sugerencias y felicitaciones que se presenten por parte de la ciudadanía y partes interesadas."/>
    <s v="Respuestas a peticiones, quejas, reclamos, solicitudes, denuncias, sugerencias y felicitaciones por parte de la Oficina Asesora Jurídica."/>
    <s v="(Número de PQRSDF revisados y/o tramitados  / Número de PQRSDF recibidas por los canales de atención en el periodo)*100"/>
    <n v="80"/>
    <s v="Porcentaje"/>
    <n v="80"/>
    <n v="80"/>
    <n v="80"/>
    <n v="36"/>
    <s v="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2"/>
    <s v="Gestión Jurídica "/>
    <s v="No Aplica"/>
    <s v="Gobernanza Interna para coordinar el cumplimiento de la misión del Ministerio."/>
    <s v="Emitir conceptos juridicos internos o externos en temas requeridos de acuerdo a la misionalidad del Ministerio."/>
    <s v="Conceptos Juridcos emitidos."/>
    <s v="(Sumatoria de conceptos Juridcos emitidos por la Oficina Jurídica/ Total de Conceptos juridicos solicitados)*100"/>
    <n v="1"/>
    <s v="Porcentaje"/>
    <n v="100"/>
    <n v="100"/>
    <n v="100"/>
    <n v="100"/>
    <s v="Se recibió (01) una solicitud de concepto tramitado a través del radicado 2024-1710. durante el segundo trimestre se recibieron  05 conceptos internos y  02 conceptos externos para un total de 08 conceptos solicitados en el primer semestre de 2024.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Gobernanza Interna para coordinar el cumplimiento de la misión del Ministerio."/>
    <s v="Articular programas, políticas y estrategias dirigidos a las poblaciones competencia del Ministerio incorporando los enfoques de derechos, género, étnico-racial y antiracista, territorial, diferencial, interseccional, de justicia ambiental y cambio climático y curso de vida,  para territorios y poblacio­nes históricamente excluidos y marginados. "/>
    <s v="Número de programas, políticas y estrategias diseñadas"/>
    <s v="Sumatoria de programas, políticas y estrategias diseñadas"/>
    <n v="44"/>
    <s v="Número"/>
    <n v="0"/>
    <n v="40"/>
    <n v="44"/>
    <n v="35"/>
    <s v="i) Se diseñaron 13 programas en el II trimestre que cuentan con documento técnico finalizado:_x000a_1. Abordaje Integral de Violencias contra las Mujeres_x000a_2. Tejiendo Comunidad para personas con discapacidad._x000a_3. Aguante Popular por la Vida- barrismo Social._x000a_4. Programa Nacional de Cuidado_x000a_5. Tejiendo Dignidad Habitantes de Calle._x000a_6. Economía popular para la superación de la pobreza._x000a_7. Raíces en movimiento: Migración y Acogida._x000a_8. Jóvenes Guardianes de la Naturaleza_x000a_9. Tejiendo sistemas económicos propios._x000a_10. Diversidades en Dignidad._x000a_11. Juventudes Tejiendo Bienestar._x000a_12. Innovación Pública y popular para la I&amp;E_x000a_13. Reconocimiento y dignidad para la vida plena de personas mayores._x000a_ii) En materia de políticas: _x000a_14) Inicia construcción del PAS del CONPES LGBTIQ+ en el II trimestre. La OSCE apoyó los avances de la Dirección. _x000a_15) Validación del diagnóstico y árbol de problemas del CONPES de Derecho Humano a la Alimentación con el DNP. _x000a_16)Inicia construcción del PAS del CONPES LGBTIQ+ en el II trimestre. La OSCE apoyó los avances de la Dirección. _x000a_iii) En materia de estrategias: se elaboraron las siguientes estrategias transformadoras contenidas en la Resolución Interna No. 669 del Ministerio. _x000a_17) Alianzas Público-Populares, Comunitarias y Solidarias   _x000a_18)Iniciativas Productivas  _x000a_19) Infraestructura para Cerrar Brechas    _x000a_20)Espacios para la Juntanza    _x000a_21)Cambio Cultural para la Erradicación de todas las formas de discriminación  _x000a_22)Abordaje Psicosocial, Psicoespiritual y Bien-Estar   _x000a_23)Reconocimiento, Difusión y Trasmisión de Saberes  _x000a_24)Ecosistema Institucional del Sector Igualdad y Equidad    _x000a_25)Gobernanza Interna   _x000a_26)Condiciones para la Realización de una Vida Digna    _x000a_27)Acompañamiento para el Restablecimiento de Derechos    _x000a_iv) En materia de enfoques: se elaboraron los siguientes enfoques con sus criterios de adherencia contenidos en la Resolución Interna No. 668 del Ministerio: _x000a_28)Enfoques de derechos_x000a_29)Género_x000a_30)Étnico-racial y antiracista_x000a_31)Territorial_x000a_32)Diferencial_x000a_33)Interseccional_x000a_34)Justicia ambiental y cambio climático _x000a_35)Curso de vida"/>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Ecosistema Institucional del Sector Igualdad y Equidad para coordinar políticas y programas "/>
    <s v="Coordinar y apoyar la definición y construcción de estándares de datos abiertos que deben presentar los observatorios y sistemas de información y monitoreo relacionados con los grupos poblacionales del ámbito de competencia del Ministerio, en coordinación con la Oficina de Tecnologías y Sistemas de Información, y de conformidad con las disposiciones técnicas y legales vigentes. "/>
    <s v="Implementación del sistema de monitoreo de cambios materiales para el cierre de brechas"/>
    <s v="Avance en la implementación del sistema de monitoreo de cambios materiales para el cierre de brechas_x000a_Hito 1: Identificación y diseño de indicadores con plan de monitoreo (34%)_x000a_Hito 2: Sistema de Monitoreo diseñado (33%)_x000a_Hito 3: Sistema de monitoreo operando (33%)"/>
    <n v="100"/>
    <s v="Porcentaje"/>
    <n v="0"/>
    <n v="67"/>
    <n v="100"/>
    <n v="34"/>
    <s v="Con base en los programas diseñados se identificaron los indicadores de impacto a partir de las teorías de cambio, y se diseñaron los requerimientos del sistema de monitoreo. También se avanzo en el levantamiento de la linea base de 2 programas Jóvenes Guardianes de la Naturaleza y Hambre Cero.  Correspondiente al hito 1 del indicador."/>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Ecosistema Institucional del Sector Igualdad y Equidad para coordinar políticas y programas "/>
    <s v="Coordinar con las demás dependencias del Ministerio, la divulgación de Información, herramientas técnicas y pedagógicas elaboradas en el marco de la com­petencia del Ministerio._x000a_Establecer alianzas y redes de colaboración con instituciones académicas, cen­tros de Investigación, organizaciones de la sociedad civil, organismos internacionales y otros actores relevantes, con el fin de crear agendas comunes en el ámbito de la protección de derechos de las poblaciones de competencia del Ministerio con enfoques de derechos, género, territorial, diferencial, étnico-racial e interseccional"/>
    <s v="Productos y procesos de información, conocimientos y saberes generados. "/>
    <s v="Sumatoria de productos y procesos de información, conocimientos y saberes generados. "/>
    <n v="60"/>
    <s v="Número"/>
    <n v="16"/>
    <n v="42"/>
    <n v="60"/>
    <n v="26"/>
    <s v="De acuerdo con el memorando #18:_x000a_1. Herramientas para la recolección, procesamiento y análisis de información: línea base programa Hambre Cero Cartagena y Cúcuta, acción nulidad JeP, 2 instrumentos para JeP, 1 instrumento para pre-icfes. _x000a_2. Mapas: 1 ruta fluvial de cuidado_x000a_3. Contextos Gobierno con el Pueblo: 5_x000a_4. Dashboards: feminicidios, comedores, programas x municipio._x000a_5. Conceptos técnicos para implementación de programas. _x000a_para un total de 16 productos y procesos de información, conocimientos y saberes generados_x000a_"/>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4"/>
    <s v="Gestión de Proyectos para la Igualdad"/>
    <s v="N/A"/>
    <s v="Gobernanza Interna"/>
    <s v="Trabajar conjuntamente con las dependencias en la formulación de proyectos según solicitud."/>
    <s v="Proyectos trabajados conjuntamente con las dependencias, finalizados."/>
    <s v="(Sumatoria de proyectos  trabajados conjuntamente con las depednencias, finalizados/ Total de proyectos trabajados conjuntamente con las dependencias)*100"/>
    <n v="95"/>
    <s v="Porcentaje"/>
    <n v="95"/>
    <n v="95"/>
    <n v="95"/>
    <n v="76"/>
    <s v="Durante el período reportado, que abarca el primer semestre de 2024, se trabajó de manera conjunta con las distintas dependencias, logrando finalizar un total de 19 proyectos de los 25 que se estuvieron trabajando. Esto implica que, a la fecha de corte, la Oficina de Proyectos para la Igualdad y Equidad aún tenía 6 proyectos pendientes (en estado de primera revisión). Este retraso se debe entre otros a que, al momento del cierre del período, algunos programas se encontraban en ajustes. En consecuencia, para el período objeto de análisis, la Oficina alcanzó un nivel de cumplimiento del 76% en la finalización de los proyectos trabajados conjuntamente con las dependencias."/>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4"/>
    <s v="Gestión de Proyectos para la Igualdad"/>
    <s v="N/A"/>
    <s v="Gobernanza Interna"/>
    <s v="Acompañar a las entidades territoriales y organizaciones sociales en la formulación y estructuración de proyectos."/>
    <s v="Asesorías realizadas a entidades territoriales y/u organizaciones sociales en la revisión de proyectos."/>
    <s v="(Sumatoria de asesorías realizadas a entidades territoriales y/u organizaciones sociales en la revisión de proyectos. / Total de asesorías solicitadas por entidades territoriales y/u organizaciones sociales en la revisión de proyectos)*100"/>
    <n v="100"/>
    <s v="Porcentaje"/>
    <n v="100"/>
    <n v="100"/>
    <n v="100"/>
    <n v="100"/>
    <s v="Durante el período reportado, que abarca el primer y segundo trimestre de 2024, se solicitaron y realizaron un total de 105 asesorías a entidades territoriales y organizaciones sociales para la revisión de proyectos. La distribución de las asesorías fue la siguiente: 2 en enero, 12 en febrero, 8 en marzo, 22 en abril, 25 en mayo y 36 en junio. Es importante destacar que todas las solicitudes fueron atendidas dentro del plazo límite (periodo reportado), lo que significa que se alcanzó un cumplimiento del 100% en la atención oportuna de las mismas._x000a_"/>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5"/>
    <s v="Atención a la ciudadanía  "/>
    <s v="No Aplica"/>
    <s v="Gobernanza Interna"/>
    <s v="Atender a la ciudadania en los canales dispuestos por la entidad (Presencial, Telefonico a traves del correo electronico relacionamiento con la ciudadania."/>
    <s v="Porcentaje de atenciones brindadas a la ciudadania canales presencial, telefonico y PQRSDF"/>
    <s v="(Sumatoria de atenciones brindadas a la ciudadania canales presencial, telefonico y PQRSDF/ Total de atenciones solicitadas por la ciudadania canales presencial, telefonico y PQRSDF)*100"/>
    <n v="100"/>
    <s v="Porcentaje"/>
    <n v="100"/>
    <n v="100"/>
    <n v="100"/>
    <n v="100"/>
    <s v="En el período objeto de reporte, la Oficina de Relacionamiento con la Ciudadanía brindó un total de 86 atenciones, distribuidas de la siguiente manera:_x000a_Canal Presencial: 20_x000a_Canal Telefónico: N/A debido a que no había entrado en funcionamiento la línea._x000a_PQRSD: 66"/>
  </r>
  <r>
    <s v="Garantizar el derecho a la igualdad y equidad para toda la población colombiana, especialmente para los sujetos de especial protección constitucional."/>
    <s v="Dirección para la Garantía de los Derechos de las Mujeres"/>
    <x v="6"/>
    <s v="Gestión para el avance de los derechos de las mujeres en su diversidad  "/>
    <s v="Casas para la Dignidad de las Mujeres"/>
    <s v="Espacios para la Juntanza para desarrollar formación y protección comunitaria "/>
    <s v="Construir, adecuar y dotar Casas para la Dignidad de las Mujeres nuevas o en funcionamiento"/>
    <s v="Casas para la Dignidad de las Mujeres nuevas y en funcionamiento construidas, adecuadas y dotadas"/>
    <s v="Sumatoria de las casas nuevas construidas, adecuadas y dotadas y las casas en funcionamiento dotadas"/>
    <n v="45"/>
    <s v="Número"/>
    <n v="0"/>
    <n v="0"/>
    <n v="45"/>
    <n v="0"/>
    <s v="No se programó la actividad para el primer semestre del año."/>
  </r>
  <r>
    <s v="Garantizar el derecho a la igualdad y equidad para toda la población colombiana, especialmente para los sujetos de especial protección constitucional."/>
    <s v="Dirección para la Prevención y Atención de las Violencias contra las Mujeres"/>
    <x v="6"/>
    <s v="Gestión para el avance de los derechos de las mujeres en su diversidad  "/>
    <s v="Abordaje Integral de las Violencias Contra las Mujeres "/>
    <s v="Acompañamiento para el restablecimiento de Derechos para asesorar en la restitución de derechos"/>
    <s v="Orientar a mujeres víctimas de violencias basadas en género (VBG) a través de la línea 155."/>
    <s v="Orientaciones brindadas a mujeres víctimas de VBG en  la  línea 155"/>
    <s v="Número de orientaciones brindadas a mujeres víctimas de VBG en la línea 155"/>
    <n v="10000"/>
    <s v="Número"/>
    <n v="3333"/>
    <n v="7333"/>
    <n v="10000"/>
    <n v="3330"/>
    <s v="En el semestre, se realizaron 3.330 orientaciones a mujeres víctimas de los siguientes tipos de violencias: intrafamiliar (2,723), psicológica (97), lesiones personales (49), amenazas (157), delitos sexuales (75),  otras orientaciones (222),acoso laboral (6) e inasistencia alimentaria (1). En el período se efectuaron 6,650 llamadas."/>
  </r>
  <r>
    <s v="Garantizar el derecho a la igualdad y equidad para toda la población colombiana, especialmente para los sujetos de especial protección constitucional."/>
    <s v="Dirección para la Autonomía Económica de las Mujeres"/>
    <x v="6"/>
    <s v="Gestión para el avance de los derechos de las mujeres en su diversidad  "/>
    <s v="Autonomía Económica de las Mujeres"/>
    <s v="Iniciativas Económicas y Productivas para consolidar mercados regionales y fortalecer la seguridad humana "/>
    <s v="Vincular a las mujeres a los proyectos productivos fortalecidos en el marco del Programa para la Autonomía Económica de las Mujeres "/>
    <s v="Mujeres vinculadas a proyectos productivos fortalecidos en el marco del Programa para la Autonomía Económica de las Mujeres "/>
    <s v="Número de mujeres vinculadas a los proyectos productivos fortalecidos en el marco del Programa para la Autonomía Económica de las Mujeres "/>
    <n v="7500"/>
    <s v="Número"/>
    <n v="0"/>
    <n v="250"/>
    <n v="7500"/>
    <n v="0"/>
    <s v="No se programó la actividad para el primer semestre del año."/>
  </r>
  <r>
    <s v="Garantizar el derecho a la igualdad y equidad para toda la población colombiana, especialmente para los sujetos de especial protección constitucional."/>
    <s v="Dirección para las Mujeres en Actividades Sexuales Pagas"/>
    <x v="6"/>
    <s v="Gestión para el avance de los derechos de las mujeres en su diversidad  "/>
    <s v="Mujeres en actividades sexuales pagas"/>
    <s v="Condiciones para la Realización Digna de la Vida para facilitar decisiones libres de discriminación "/>
    <s v="Acceder a servicios de  atención integral de mujeres en actividades sexuales pagas diversas y diferenciales, a través de procesos de empleabilidad, emprendimientos, alfabetización y nivelación, formación técnica, tecnológica y acceso al derecho humano a la alimentación."/>
    <s v="Mujeres en actividades sexuales pagas que acceden a servicios de atención integral"/>
    <s v="Número de mujeres en actividades sexuales pagas que acceden a servicios de atención integral."/>
    <n v="2095"/>
    <s v="Número"/>
    <n v="0"/>
    <n v="0"/>
    <n v="2095"/>
    <n v="0"/>
    <s v="No se programó la actividad para el primer semestre del año."/>
  </r>
  <r>
    <s v="Garantizar el derecho a la igualdad y equidad para toda la población colombiana, especialmente para los sujetos de especial protección constitucional."/>
    <s v="Dirección para la Garantía de los Derechos de las Mujeres"/>
    <x v="6"/>
    <s v="Gestión para el avance de los derechos de las mujeres en su diversidad  "/>
    <s v="Mujeres en el centro de la política, de la vida, la paz  y el territorio"/>
    <s v="Condiciones para la Realización Digna de la Vida para facilitar decisiones libres de discriminación "/>
    <s v="Hacer seguimiento a la implementación del Plan de Acción Nacional (PAN) de la Resolución 1325 de 2000 del Consejo de Seguridad de Naciones Unidas."/>
    <s v="Seguimiento a la implementación anual del Plan de Acción Nacional de la Resolución 1325 de 2000"/>
    <s v="Porcentaje de avance de las actividades de seguimiento realizadas al Plan de Acción de la Resolución 1325 de 2000"/>
    <n v="100"/>
    <s v="Porcentaje"/>
    <n v="0"/>
    <n v="0"/>
    <n v="100"/>
    <n v="0"/>
    <s v="No se programó la actividad para el primer semestre del año, ya que no se ha aprobado el PAN 1325."/>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Tejiendo sistemas económicos propios.  "/>
    <s v="Inicativas productivas"/>
    <s v="Atender a población campesina con iniciativas productivas para el fortalecimiento de sistemas economicos propios basados en practicas culturales, comunitarias y saberes ansestrales "/>
    <s v="Población campesinas con iniciativas productivas para el fortalecimiento de sistema economicos propios basados en practicas culturales, comunitarias y saberes ansestrales atendidos"/>
    <s v="Sumatoria de Población campesinas con iniciativas productivas para el fortalecimiento de sistema económicos propios basados en practicas culturales, comunitarias y saberes ansestrales atendidos"/>
    <n v="9000"/>
    <s v="Número"/>
    <n v="0"/>
    <n v="0"/>
    <n v="9000"/>
    <n v="0"/>
    <s v="Para el periodo comprendido de enero a junio de 2024 se avanzo en la estructuración de 4 proyectos en el marco del programa Tejiendo sistemas económicos propios con enfoque para población campesina. "/>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Cuidando la vida en el territorio con los pueblos étnicos y campesinos.  _x000a_      "/>
    <s v="Condiciones para la realización digna de la vida."/>
    <s v="Vincular población campesina al programa &quot;cuidando la vida en el territorio&quot;, mediante la generacion de capacidades organizativas, politicas y ambientales"/>
    <s v="Población campesina vinculadas al programa &quot;cuidando la vida en el territorio&quot;, mediante la generacion de capacidades organizativas, politicas y ambientales"/>
    <s v="Sumatoria de Población campesina vinculadas al programa &quot;cuidando la vida en el territorio&quot;, mediante la generacion de capacidades organizativas, politicas y ambientales"/>
    <n v="2500"/>
    <s v="Número"/>
    <n v="0"/>
    <n v="0"/>
    <n v="2500"/>
    <n v="0"/>
    <s v="Para el periodo comprendido de enero a junio de 2024 se avanzo en la estructuración de 2 proyectos en el marco del programa Cuidando la vida en el territorio con los pueblos étnicos y campesinos.   con enfoque para población campesina. "/>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Reconociendo saberes en la diferencia _x000a_   "/>
    <s v="Condiciones para la realización digna de la vida    "/>
    <s v="Lograr la participacion de poblaciones campesinas en la comision mixta Nacional para asuntos campesinos reglamentado en el art 358 del PND"/>
    <s v="Poblacion campesina que participa en la comisión mixta Nacional para asuntos campesinos"/>
    <s v="Sumatoria de poblacion campesina que participan en  la comisión mixta Nacional para asuntos campesinos"/>
    <n v="1450"/>
    <s v="Número"/>
    <n v="0"/>
    <n v="0"/>
    <n v="1450"/>
    <n v="0"/>
    <s v="Para el periodo comprendido de enero a junio de 2024 se avanzo en la estructuración de 1 proyecto en el marco del programa Reconociendo saberes en la diferencia  con los pueblos étnicos y campesinos.   con enfoque para población campesina.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Tejiendo sistemas económicos propios.  "/>
    <s v="Inicativas productivas"/>
    <s v="Atender a población Indígena con iniciativas productivas para el fortalecimiento de sistemas economicos propios basados en practicas culturales, comunitarias y saberes ansestrales "/>
    <s v="Población Indígena con iniciativas productivas para el fortalecimiento de sistema economicos propios basados en practicas culturales, comunitarias y saberes ansestrales atendidos"/>
    <s v="Sumatoria de Indígenas con iniciativas productivas para el fortalecimiento de sistema económicos propios basados en practicas culturales, comunitarias y saberes ansestrales atendidos"/>
    <n v="12000"/>
    <s v="Número"/>
    <n v="0"/>
    <n v="0"/>
    <n v="12000"/>
    <n v="0"/>
    <s v="Para el periodo comprendido de enero a junio de 2024 se avanzo en la estructuración de 7 proyectos en el marco del programa Tejiendo sistemas económicos propios con enfoque para población indigenas.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Cuidando la vida en el territorio con los pueblos étnicos y campesinos.  _x000a_      "/>
    <s v="Condiciones para la realización de una vida digna"/>
    <s v="Vincular Población indigena al programa &quot;cuidando la vida en el territorio&quot;, mediante la generacion de capacidades organizativas, politicas y ambientales"/>
    <s v="Población Indigena vinculadas al programa &quot;cuidando la vida en el territorio&quot;, mediante la generacion de capacidades organizativas, politicas y ambientales"/>
    <s v="Sumatoria de Población Indigenas vinculadas al programa &quot;cuidando la vida en el territorio&quot;, mediante la generacion de capacidades organizativas, politicas y ambientales"/>
    <n v="500"/>
    <s v="Número"/>
    <n v="0"/>
    <n v="0"/>
    <n v="500"/>
    <n v="0"/>
    <s v="Para el periodo comprendido de enero a junio de 2024 se avanzo en la estructuración de 3 proyectos en el marco del programa Cuidando la vida en el territorio con los pueblos étnicos y campesinos.   con enfoque para población indigenas.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Reconociendo saberes en la diferencia _x000a_   "/>
    <s v="Cambio cultural para la erradicación de todas las formas de discriminación    "/>
    <s v=" Establecer la ruta de consulta previa para la formulación de politica pública contra la discriminación racial de los pueblos étnicos"/>
    <s v="Ruta de consulta previa para la formulación de politica pública contra la discriminación racial de los pueblos étnicos establecida"/>
    <s v="Ruta de consulta previar para la formulación de politica pública contra la discriminación racial de los pueblos étnicos establecida"/>
    <n v="3"/>
    <s v="Número"/>
    <n v="0"/>
    <n v="0"/>
    <n v="1"/>
    <n v="0"/>
    <s v="Para el periodo comprendido de enero a junio de 2024 se avanzo en el planteamiento del como realizar la  ruta de consulta previa para la formulación de politica pública contra la discriminación racial de los grupos étnicos (Indigenas, NARP y Rrom)"/>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Reconociendo saberes en la diferencia _x000a_   "/>
    <s v="Acompañamiento para el restablecimiento de derechos   "/>
    <s v="Co-crear el plan de accion urgente para la mujer, familia, generacion indigena con el fin de prevenir y eliminar todo tipo de violencias basada en genero"/>
    <s v="Plan de accion urgente para la mujer, familia, generacion indigena con el fin de prevenir y eliminar todo tiepo de violencias basada en genero Co-creado"/>
    <s v="Plan de accion urgente para la mujer, familia, generacion indigena con el fin de prevenir y eliminar todo tiepo de violencias basada en genero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n v="0"/>
    <x v="7"/>
    <s v="Gestión para la atención de pueblos Étnicos y Campesinos"/>
    <s v="Reconociendo saberes en la diferencia _x000a_   "/>
    <s v="Condiciones para la realización de una vida digna"/>
    <s v="Participar en diálogos interculturales para el fortalecimiento de las capacidades técnicas, jurídicas, organizativas y culturales de los lideres hombres y mujeres de las comunidades étnicas y campesinas como una respuesta institucional, integral y articulada orientada al cierre de brechas de desigualdad territorial existentes a nivel nacional."/>
    <s v="Poblacion que participa en los Diálogos Interculturales "/>
    <s v="Sumatoria de la población que participa en los Diálogos Interculturales "/>
    <n v="1500"/>
    <s v="Número"/>
    <n v="0"/>
    <n v="0"/>
    <n v="1500"/>
    <n v="0"/>
    <s v="La realización de esta actividad esta comtemplada para el último trimestre de 2024."/>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Tejiendo sistemas económicos propios.  "/>
    <s v="Inicativas productivas"/>
    <s v="Atender a población Negra Afrodescendiente, Raizal y Palenquera con iniciativas productivas para el fortalecimiento de sistemas economicos propios basados en practicas culturales, comunitarias y saberes ansestrales "/>
    <s v="Población Negra Afrodescendiente, Raizal y Palenquera con iniciativas productivas para el fortalecimiento de sistema economicos propios basados en practicas culturales, comunitarias y saberes ansestrales atendidos"/>
    <s v="Sumatoria de población Negra Afrodescendiente, Raizal y Palenquera con iniciativas productivas para el fortalecimiento de sistema económicos propios basados en practicas culturales, comunitarias y saberes ansestrales atendidos"/>
    <n v="12500"/>
    <s v="Número"/>
    <n v="0"/>
    <n v="0"/>
    <n v="12500"/>
    <n v="0"/>
    <s v="Para el periodo comprendido de enero a junio de 2024 se avanzo en la estructuración de 7 proyectos en el marco del programa Tejiendo sistemas económicos propios con enfoque para población NARP. "/>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Cuidando la vida en el territorio con los pueblos étnicos y campesinos.  _x000a_      "/>
    <s v="Condiciones para la realización de una vida digna"/>
    <s v="Vincular Población Negra Afrodescendiente, Raizal y Palenquera al programa &quot;cuidando la vida en el territorio&quot;, mediante la generacion de capacidades organizativas, politicas y ambientales"/>
    <s v="Población Negra Afrodescendiente, Raizal y Palenquera  vinculadas al programa &quot;cuidando la vida en el territorio&quot;, mediante la generacion de capacidades organizativas, politicas y ambientales"/>
    <s v="Sumatoria de Población Negra Afrodescendiente, Raizal y Palenquera  vinculadas al programa &quot;cuidando la vida en el territorio&quot;, mediante la generacion de capacidades organizativas, politicas y ambientales"/>
    <n v="716"/>
    <s v="Número"/>
    <n v="0"/>
    <n v="0"/>
    <n v="500"/>
    <n v="0"/>
    <s v="Para el periodo comprendido de enero a junio de 2024 se avanzo en la estructuración de 3 proyectos en el marco del programa Cuidando la vida en el territorio con los pueblos étnicos y campesinos.   con enfoque para población NARP. "/>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Reconociendo saberes en la diferencia _x000a_   "/>
    <s v="Acompañamiento para el restablecimiento de derechos   "/>
    <s v="Co-crear el Plan Integral de acciones afirmativas diseñado para las mujeres Negras Afrodescendientes, Raizales y Palenqueras en toda su diversidad de las zonas rurales y urbanas y la cordinación de su implentación."/>
    <s v="Plan Integral de acciones afirmativas diseñado para las mujeres  Negras Afrodescendientes, Raizales y Palenqueras en toda su diversidad de las zonas rurales y urbanas y la cordinación de su implentación Co-creado"/>
    <s v="Plan Integral de acciones afirmativas diseñado para las mujeres Negras Afrodescendientes, Raizales y Palenqueras en toda su diversidad de las zonas rurales y urbanas y la cordinación de su implentación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s v="Dirección para la igualdad y la equidad del pueblo Rrom"/>
    <x v="7"/>
    <s v="Gestión para la atención de pueblos Étnicos y Campesinos"/>
    <s v="Reconociendo saberes en la diferencia _x000a_   "/>
    <s v="Acompañamiento para el restablecimiento de derechos   "/>
    <s v="Co-crear el Plan Integral de acciones afirmativas para las mujeres Rrom desde su enfoque diferencial étnico."/>
    <s v="Plan Integral de acciones afirmativas para las mujeres Rrom desde su enfoque diferencial étnico co-creado"/>
    <s v="Plan Integral de acciones afirmativas para las mujeres Rrom desde su enfoque diferencial étnico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s v="Dirección para la Garantía de los Derechos de la Población LGBTIQ+ "/>
    <x v="8"/>
    <s v="Gestión para la atención de personas con discapacidad, diversas y LGBTIQ+ "/>
    <s v="Diversidades en Dignidad"/>
    <s v="Condiciones para la Realización Digna de la Vida para facilitar decisiones libres de discriminación "/>
    <s v="Prestar servicios para prevenir y atender las violencias contra la población LGBTIQ+, así como acciones dirigidas a la garantía de sus derechos."/>
    <s v="Personas que acceden a los servicios de orientación brindados por la Dirección para la Garantía de los Derechos de la Población LGBTIQ+."/>
    <s v="Sumatoria de personas que acceden a los servicios de orientación brindados por la Dirección para la Garantía de los Derechos de la Población LGBTIQ+."/>
    <n v="900"/>
    <s v="Número"/>
    <n v="0"/>
    <n v="100"/>
    <n v="800"/>
    <n v="0"/>
    <s v="Durante el primer y segundo trimestre se adelantó la planeación de las estrategias, consolidadas en el proyecto de inversión,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
  </r>
  <r>
    <s v="Erradicar las desigualdades e inequidades territoriales mediante la garantía de los derechos, para vivir dignamente."/>
    <s v="Dirección para la Población Migrante"/>
    <x v="9"/>
    <s v="Gestión para la atención de poblaciones y territorios Excluidos y Marginados"/>
    <s v="Migración y retorno para la superación de brechas"/>
    <n v="0"/>
    <s v="Operar los centros de atención para la población migrante en tránsito y/o permanencia "/>
    <s v="Centros de Atención para la población migrante en tránsito y/o permanencia en operación"/>
    <s v="Número de Centros de Atención para población migrante en operación"/>
    <n v="12"/>
    <s v="Número"/>
    <n v="0"/>
    <n v="0"/>
    <n v="0"/>
    <n v="0"/>
    <s v="Se han dado avances  para recibir los Centros de Atención Integrate por parte de la cooperación internacional en 9 ciudades, en total 11 centros, los cuales están enfocados en atender a la población migrante con vocación de permanencia, así como al migrante retornado. Los avances se reflejan en el proceso de contratación de operador de servicios de personal, servicio de vigilancia y aseo y cafetería, Los cuales son fundamentales para iniciar la operación por parte de la Dirección para la Población Migrante._x000a__x000a_Actividades desarrolladas para la atención humanitaria cerca del Darién, ya se tiene un predio en Necoclí para un Centro de Atención Humanitaria, se está coordinando el PIAAD, también se busca predio en Turbo y en Acandí para establecer Puntos de Orientación enfocados a población migrante en tránsito._x000a_Actividades desarrolladas para establecer Centro de Atención Fronterizo en Cúcuta, Norte de Santander, y se estan realizando acercamientos con el departamento de Arauca para establecer un Centro de Atención Fronterizo._x000a_Se están adelantando gestiones para lograr la contratación de dos puntos en rutas de migrantes en tránsito identificadas, las cuales son en el Páramo de Berlín (Tona-Santander) y Patios (Norte de Santander), allí brindarles a la población migrante en tránsito asistencia, orientación, apoyo, refugio temporal, alimentación, hidratación, salud primaria, sensibilización, entre otras actividades."/>
  </r>
  <r>
    <s v="Erradicar las desigualdades e inequidades territoriales mediante la garantía de los derechos, para vivir dignamente."/>
    <s v="Dirección para personas en situación de calle"/>
    <x v="9"/>
    <s v="Gestión para la atención de poblaciones y territorios Excluidos y Marginados"/>
    <s v="Construyendo Dignidad Habitantes de Calle"/>
    <s v="Condiciones para la realización de una vida digna"/>
    <s v="Atender las necesidades primarias de Personas en Situación de Calle"/>
    <s v="Número de atenciones básicas para personas en situación de calle"/>
    <s v="Sumatoria de atenciones Basicas a Personas en Situación de Calle "/>
    <n v="500"/>
    <s v="Número"/>
    <n v="0"/>
    <n v="0"/>
    <n v="0"/>
    <n v="0"/>
    <s v="Se gestiona durante el primer semestre la línea de base poblacional y la priorización de inversión. Asi mismo, se gestiona la viabilidad del proyecto y el proceso precontractual de unidades móviles"/>
  </r>
  <r>
    <s v="Erradicar las desigualdades e inequidades territoriales mediante la garantía de los derechos, para vivir dignamente."/>
    <s v="Dirección para la superación de la Pobreza"/>
    <x v="9"/>
    <s v="Gestión para la atención de poblaciones y territorios Excluidos y Marginados"/>
    <s v="Hambre Cero"/>
    <s v=" Iniciativas Productivas"/>
    <s v="Realizar entregas de provisión de alimentos a familias ubicadas en territorios excluidos"/>
    <s v="Número de hogares que reciben  provisión de alimentos"/>
    <s v="Sumatoria de de hogares que reciben provisión de alimentos mensualmente"/>
    <n v="50000"/>
    <s v="Número"/>
    <n v="0"/>
    <n v="0"/>
    <n v="0"/>
    <n v="0"/>
    <s v="De enro a junio no se presenta avance en esta actividad"/>
  </r>
  <r>
    <s v="Erradicar las desigualdades e inequidades territoriales mediante la garantía de los derechos, para vivir dignamente."/>
    <s v="Dirección para la superación de la Pobreza"/>
    <x v="9"/>
    <s v="Gestión para la atención de poblaciones y territorios Excluidos y Marginados"/>
    <s v="Economía popular para la superación de la pobreza"/>
    <s v="Infraestructura para Cerrar Brechas"/>
    <s v="Elaborar estudios y diseños para los  la construcción y/o mejoramiento de plantas de transformación proyectos productivos"/>
    <s v="Número de estudios y diseños contratados para la construcción y/o mejoramiento de plantas de transformación"/>
    <s v="Sumatoria de estudios y diseños contratados para la construcción y/o mejoramiento de plantas de transformación"/>
    <n v="4"/>
    <s v="Número"/>
    <n v="0"/>
    <n v="0"/>
    <n v="0"/>
    <n v="0"/>
    <s v="Los avances que se presentaron durante el primer y segundo trimestre consistieron en la conformación del equipo, en la revisión de los compromisos y en la articulación con las entidades territoriales correspondientes. "/>
  </r>
  <r>
    <s v="Erradicar las desigualdades e inequidades territoriales mediante la garantía de los derechos, para vivir dignamente."/>
    <s v="Dirección para el acceso igualitario al agua en territorios marginados y excluidos"/>
    <x v="9"/>
    <s v="Gestión para la atención de poblaciones y territorios Excluidos y Marginados"/>
    <s v="Agua es Vida"/>
    <n v="0"/>
    <s v="Elaborar, ajustar y/o actualizar estudios y diseños de proyectos de infraestructura convencional de agua y saneamiento"/>
    <s v="Proyectos de infraestructura convencional de agua y saneamiento con estudios y diseños estructurados y/o actualizados"/>
    <s v="Sumatoria de proyectos de infraestructura convencional de agua y saneamiento con estudios y diseños estructurados y/o actualizados"/>
    <n v="15"/>
    <s v="Número"/>
    <n v="0"/>
    <n v="0"/>
    <n v="0"/>
    <n v="0"/>
    <s v="En el segundo trimestre se avanzó en las siguientes solicitudes de contratación:  _x000a_1) Elaboración de estudios y diseños de siete (7) proyectos de acueducto en seis (6) municipios de los departamentos de Cauca, Choco y Nariño _x000a_2) Actualización de los estudios y diseños de ingeniería y construcción de 8 sistemas de acueducto para 5 municipios en los departamentos del Cauca, Nariño, Choco y Cordoba.  _x000a_3) Ajustar los estudios y diseños de ingeniería y ejecutar la construcción de un  sistema de acueducto de las veredas del consejo comunitario de La Toma: La Toma, Yolombó, Dos Aguas, Gelima, El Hato, Santa Marta, Barrio El Diamante y El Porvenir del Municipio de Suarez; y Las Veredas Brisas Del Lago, La Estación, El Danubio y Los Cafés del municipio de Morales, departamento del Cauca. Bajo modalidad llave en mano._x000a_En total se realizaron solicitudes de elaboración, ajuste y/o actualización para 16 proyectos de agua."/>
  </r>
  <r>
    <s v="Erradicar las desigualdades e inequidades territoriales mediante la garantía de los derechos, para vivir dignamente."/>
    <s v="Dirección para el acceso igualitario al agua en territorios marginados y excluidos"/>
    <x v="9"/>
    <s v="Gestión para la atención de poblaciones y territorios Excluidos y Marginados"/>
    <s v="Agua es Vida"/>
    <s v="Infraestructura para Cerrar Brechas"/>
    <s v="Construir y poner en marcha de sistemas no convencionales de agua y saneamiento"/>
    <s v="Sistemas de abastecimiento de agua y saneamiento no convencionales construidos "/>
    <s v="Sumatoria de sistemas de abastecimiento de agua y saneamiento no convencionales construidos "/>
    <n v="50"/>
    <s v="Número"/>
    <n v="0"/>
    <n v="0"/>
    <n v="0"/>
    <n v="0"/>
    <s v="Se aprobó el proyecto &quot;202400000000056 - Implementación de soluciones no convencionales para el acceso al agua y al saneamiento en territorios marginados y excluidos a nivel Nacional &quot; _x000a__x000a_Se estructuró un plan de trabajo para avanzar en la identificación de las comunidades (resguardo, consejo comunitario, vereda o corregimiento) que será beneficiadas en cada municipio priorizado. "/>
  </r>
  <r>
    <s v="Erradicar las desigualdades e inequidades territoriales mediante la garantía de los derechos, para vivir dignamente."/>
    <s v="Dirección para Personas Mayores"/>
    <x v="9"/>
    <s v="Gestión para la atención de poblaciones y territorios Excluidos y Marginados"/>
    <s v="Construyendo Dignidad Personas Mayores"/>
    <n v="0"/>
    <s v="Vincular a las Personas Mayores en espacios para el desarrrollo de actividades encaminadas a el fortalecimiento de capacidades, la autonomía y reconocimiento sus saberes. "/>
    <s v="Personas mayores que participan en actividades de autonomía, fortalecimiento de capacidades y reconocimiento de saberes"/>
    <s v=" Sumatoria de personas mayores que participan en actividades de autonomía, fortalecimiento de capacidades y reconocimiento de saberes"/>
    <n v="382"/>
    <s v="Número"/>
    <n v="0"/>
    <n v="0"/>
    <n v="0"/>
    <n v="0"/>
    <s v="El 26 de junio de 2024 fue emitido el programa &quot;Reconocimiento y dignidad par ala vida plena de las personas mayores&quot;. A partir de este se avanzó con la estructuración de los proyectos que permitirán la implementación de cada una de las líneas estratégicas, proyecto que a la fecha están en fase previa a comenzar la ejecución. "/>
  </r>
  <r>
    <s v="Erradicar las desigualdades e inequidades territoriales mediante la garantía de los derechos, para vivir dignamente."/>
    <s v="Dirección para Personas Mayores"/>
    <x v="9"/>
    <s v="Gestión para la atención de poblaciones y territorios Excluidos y Marginados"/>
    <s v="Construyendo Dignidad Personas Mayores"/>
    <s v="Espacios para la Juntanza"/>
    <s v="Desarrollar jornadas en los territorios para el fortalecimiento de los entornos protectores de las personas mayores."/>
    <s v="Jornadas realizadas en los territorios para el fortalecimiento de los entornos protectores de las personas mayores."/>
    <s v="Sumatoria de jornadas realizadas en los territorios s para el fortalecimiento de los entornos protectores de las personas mayores."/>
    <n v="19"/>
    <s v="Número"/>
    <n v="0"/>
    <n v="0"/>
    <n v="0"/>
    <n v="0"/>
    <s v="Se recibio el acta de entrega por parte del Ministerio de salud, la cual esta en revision._x000a__x000a_El 26 de junio de 2024 fue emitido el programa &quot;Reconocimiento y dignidad par ala vida plena de las personas mayores&quot;. A partir de este se avanzó con la estructuración de los proyectos que permitirán la implementación de cada una de las líneas estratégicas, proyecto que a la fecha están en fase previa a comenzar la ejecución. "/>
  </r>
  <r>
    <s v="Erradicar las desigualdades e inequidades territoriales mediante la garantía de los derechos, para vivir dignamente."/>
    <s v="Dirección de Cuidado"/>
    <x v="9"/>
    <s v="Gestión para la atención de poblaciones y territorios Excluidos y Marginados"/>
    <s v="Sistema Nacional de Cuidado"/>
    <s v="Ecosistema Institucional del Sector Igualdad y Equidad "/>
    <s v="Diseñar e implementar las estrategias de fortalecimiento político y cambio cultural para personas cuidadoras"/>
    <s v="Número de personas vinculadas a las estrategias de fortalecimiento político y cambio cultural"/>
    <s v="Sumatoria de personas vinculadas a las estrategias de fortalecimiento político y cambio cultural"/>
    <n v="7200"/>
    <s v="Número"/>
    <n v="0"/>
    <n v="0"/>
    <n v="0"/>
    <n v="0"/>
    <s v="En lo corrido de la vigencia 2024, se apoyó la estruturación de los documentos del convenio con el PNUD, con base en los formatos y procedimientos del aliado (Prodoc, Acuerdo de financiación y Carta de acuerdo). A la fecha el proceso se encuentra en etapas de legalización y para iniciar la implimentación de los objetivos del convenio orientados a: 1. Desarrollo de acciones conjuntas para el diseño y pilotaje de la estrategia de cambio cultural del Programa Nacional de Cuidado, y 2. Desarrollo de acciones conjuntas para el diseño y pilotaje de la escuela de fortalecimiento político para personas cuidadoras del Programa Nacional de Cuidado. "/>
  </r>
  <r>
    <s v="Garantizar el derecho a la igualdad y equidad para toda la población colombiana, especialmente para los sujetos de especial protección constitucional."/>
    <s v="Dirección de Jóvenes en Paz"/>
    <x v="10"/>
    <s v="Gestión para la atención a las Juventudes "/>
    <s v="_Jóvenes en Paz "/>
    <s v="Reconocimiento y Transmisión de Saberes para mantener la diversidad cultural "/>
    <s v="Atender a juventudes  traves de una ruta de atención integral con acompañamiento pedagogico, psicosocial y  trabajo comunitario "/>
    <s v="Jóvenes atendidos a traves de la ruta de atención integral con acompañamiento pedagogico, psicosocial y  trabajo comunitario "/>
    <s v="Sumatoria de Jóvenes atendidos a traves de la ruta de atención integral con acompañamiento pedagogico, psicosocial y  trabajo comunitario "/>
    <n v="35000"/>
    <s v="Número"/>
    <n v="9000"/>
    <n v="0"/>
    <n v="40000"/>
    <n v="0"/>
    <s v="El Ministerio de Igualdad y Equidad, el Fondo de Programas Especiales para la Paz de la Presidencia de la República (FondoPaz), la Oficina del Alto Comisionado para la Paz (OACP) y el Programa de Naciones Unidas para el Desarrollo (PNUD), ejecutan desde febrero un convenio marco, para la ejecución de la primera cohorte del Programa Jóvenes en Paz.  Se avanzó con jóvenes de Quibdó, Buenaventura, Puerto Tejada, Guachené, Medellín y Bogotá, en la implementación de la fase de permanencia que implica adelantar actividades de los siguientes componentes. Educación: Pedagogías para la vida y la paz. Corresponsabilidad: compromiso de trabajo comunitario del joven beneficiario con su comunidad. Atención integral en salud, énfasis en salud mental: acciones colectivas en procesos de información, educación y comunicación para la convivencia, el cuidado de la salud mental y el consumo de sustancias psicoactivas. Emprendimiento, asociatividad y empleabilidad: desarrollo de la actividad emprendedora y asociativa solidaria en el territorio. De los 2.665 jóvenes vinculados en la fase de permanencia del programa, se realizó segundo pago de transferencias monetarias condicionadas a 1.143 jóvenes, según porcentaje de participación en las actividades del programa. "/>
  </r>
  <r>
    <s v="Garantizar el derecho a la igualdad y equidad para toda la población colombiana, especialmente para los sujetos de especial protección constitucional."/>
    <s v="Direccion de Barrismo Social"/>
    <x v="10"/>
    <s v="Gestión para la atención a las Juventudes"/>
    <s v="_Aguante popular por la vida"/>
    <s v="Cambios culturales para la erradicación de todas las formas de discriminación"/>
    <s v="Fortalecer  organizaciones de barras populares y organizaciones fuboleras a partir de acompañamiento a la ejecución de iniciativas de transformación social promovidas desde el barrismo social"/>
    <s v="Organizaciones barristas y futboleras vinculadas al programa Aguante popular por la Vida"/>
    <s v="Sumatoria de organizaciones barristas y futboleras impactadas por el programa Aguante popular por la vida"/>
    <n v="140"/>
    <s v="Número"/>
    <n v="0"/>
    <n v="0"/>
    <n v="140"/>
    <n v="0"/>
    <s v="Fomulación del programa 'Aguante popular por la Vida', en el que se definieron dos componentes de intervención _x000a_1. Componente de fortalecimiento de culturas vivas comunitarias y futboleras_x000a_2. Componente de transformación cultural para la vida. Que tienen como fin Fortalecer los procesos populares sociales barristas para mejorar las condiciones de vida de las juventudes barristas y sus familias._x000a_Una vez aprobado el programa se dio paso a la estructuración del convenio con la Universidad Pedagógica Nacional el cual busca fortalecer 40 barras a traves de procesos de formación, formalización y formulación y ejecución de proyectos."/>
  </r>
  <r>
    <s v="Garantizar el derecho a la igualdad y equidad para toda la población colombiana, especialmente para los sujetos de especial protección constitucional."/>
    <s v="Dirección para el Goce Efectivo de Derechos y el Fomento de Oportunidades para las Juventudes."/>
    <x v="10"/>
    <s v="Componente: fortalecimiento de habilidades y capacidades para el manejo psicosocialy psicoemocional."/>
    <s v="Juventudes Tejiendo Bienestar "/>
    <s v="Abordaje Psicosocial y Psicoespiritual "/>
    <s v="Facilitar espacios para el fortalecimiento de capacidades y habilidades para el manejo emocional y psicosocila. "/>
    <s v="Número de circulos de cuidado y orientación psicosocial para jóvenes realizados. "/>
    <s v="Sumatoria circulos de cuidado y orientación psicosocial para jóvenes realizados."/>
    <n v="60"/>
    <s v="Número"/>
    <n v="0"/>
    <n v="0"/>
    <n v="60"/>
    <n v="1"/>
    <s v="Durante el primer semestre, se realizó el primer encuentro virtual con la Red Tejiendo Bien-estar para las Juventudes para presetantar el programa y sus componentes, se dio continuidad al mapeo de organizaciones sociales y colectivos juveniles en la Guajira con el fin de articular esfuerzos para gestar espacios de acompañamineto psicosocial juvenil, se establecieron 60 circulos de cuidado y orientación juvenil -CUÉNTAME- en 8 departamentos priorizados (Amazonía: 5, Guajira: 4, Antioquia: 11, Valle del Cauca: 14, Choco: 5, Cauca: 12, Risaralda: 5 y Cundinmarca: 13), estos circulos se realizarán con organizaciones sociales entes territoriales y los Centros de Responsabilidad Penal Juvenil durante el segundo semestre del 2024."/>
  </r>
  <r>
    <s v="Garantizar el derecho a la igualdad y equidad para toda la población colombiana, especialmente para los sujetos de especial protección constitucional."/>
    <s v="Dirección para el Goce Efectivo de Derechos y el Fomento de Oportunidades para las Juventudes."/>
    <x v="10"/>
    <s v="Componente: participación y juntanza. _x000a_"/>
    <s v="Oportunidades para la vida de las juventudes"/>
    <s v="Condiciones para la Realización Digna de la Vida "/>
    <s v="Facilitar espacios para que las juventudes fortalezcan sus procesos y prácticas organizativas."/>
    <s v="Espacios del subsistema de participación juvenil establecidos por la ley 1622 de 2013 habilitados para el desarrollo  por las juventudes de manera autónoma"/>
    <s v="Porcentaje de espacios del subsistema de participación juvenil habilitados para el desarrollo autónomo de las juventudes._x000a_Hito 1: Desarrollo de una sesión del Consejo Nacional de Juventud 30%._x000a_Hito 2: Desarrollo de una sesión de la Plataforma Nacional de Juventudes 30%. _x000a_Hito 3: Asamblea Nacional de Juventudes 40%."/>
    <n v="100"/>
    <s v="Porcentaje"/>
    <n v="60"/>
    <n v="10"/>
    <n v="30"/>
    <n v="3"/>
    <s v="Durante el primer semestre, se hizo una sesión conjunta entre el Presidente de la República y la Vicepresidenta de la República con el Consejo Nacional de Juventudes, se realizó la sesión ordinaria con la Plataforma Nacional de Juventudes el 16 de mayo, se desarrolló una sesión ordinaria del Consejo Nacional de Juventudes el 17 de mayo y se han realizado multiples espacios de articulación con el Subsistema con el fin de construir de manera conjunta todo lo relacionado en temas logisticos, metodologicos y de comunicaciones concernientes a la Asamblea Nacional de Juventudes. "/>
  </r>
  <r>
    <s v="Garantizar el derecho a la igualdad y equidad para toda la población colombiana, especialmente para los sujetos de especial protección constitucional."/>
    <s v="Dirección para el Goce Efectivo de Derechos y el Fomento de Oportunidades para las Juventudes."/>
    <x v="10"/>
    <s v="Componente: Fortalecimiento de capacidades productivas"/>
    <s v="Jovenes Guardianes de la naturaleza"/>
    <s v="Iniciativas Económicas y Productivas  "/>
    <s v="Fortalecer y promover la creación de proyectos productivos de organizaciones solidarias para el cierre de brechas y la promocion del cuidado del medio ambiente a traves de activos."/>
    <s v="Número de organizaciones juveniles de recicladores de oficio del Norte del Cauca formalizadas."/>
    <s v="Sumatoria de de organizaciones juveniles de recicladores de oficio formalizadas."/>
    <n v="13"/>
    <s v="Número"/>
    <n v="0"/>
    <n v="0"/>
    <n v="13"/>
    <n v="1"/>
    <s v="Durante el primer semestre,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1"/>
    <s v="Gestión de control Interno Disciplinario"/>
    <n v="0"/>
    <s v="Gobernanza Interna para coordinar el cumplimiento de la misión del Ministerio."/>
    <s v="Implementar una estrategía de socializacion del canal oficial de comunicación para el trámite a quejas disciplinarias"/>
    <s v="Estrategia de socializacion del canal oficial de comunicaicón para el trámite a quejas disciplinarias"/>
    <s v="Porcentaje de avance del a implementación de la estrategía de socialización del canal oficial._x000a_Hito 1: Creación del canal oficial para la recepción y trámite de quejas. 50%_x000a_Hito 2: Levantar inventario de quejas. 50%"/>
    <n v="100"/>
    <s v="Porcentaje"/>
    <n v="0"/>
    <n v="0"/>
    <n v="100"/>
    <n v="0"/>
    <s v="De enero a junio no se presentaron avances en el indicador"/>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2"/>
    <s v="Gestión Contractual"/>
    <n v="0"/>
    <s v="Gobernanza Interna para coordinar el cumplimiento de la misión del Ministerio."/>
    <s v="Adjudicar contratos y/o convenios dentro del tiempo estipulado"/>
    <s v="Contratos y/o convenioas adjudicados en la etapa precontractual dentro del plazo previsto"/>
    <s v="Sumatoria de contratos y/o convenioas adjudicados en la etapa precontractual dentro del plazo previsto"/>
    <n v="0"/>
    <s v="Número"/>
    <n v="0"/>
    <n v="0"/>
    <n v="0"/>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3"/>
    <s v="Gestión documental"/>
    <n v="0"/>
    <s v="Gobernanza Interna para coordinar el cumplimiento de la misión del Ministerio."/>
    <s v="Implementar el plan institucional de Archivos de la entidad PINAR"/>
    <s v="Plan institucional de Archivos de la entidad PINAR Implementado"/>
    <s v="(Número de actividades del PINAR realizadas / Total de actividades proyectadas para la implementación del PINAR)*100"/>
    <n v="100"/>
    <s v="Porcentaje"/>
    <n v="0"/>
    <n v="20"/>
    <n v="100"/>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3"/>
    <s v="Gestión financiera"/>
    <n v="0"/>
    <s v="Gobernanza Interna para coordinar el cumplimiento de la misión del Ministerio."/>
    <s v="Realizar el seguimiento al Plan Anual de Caja (PAC)"/>
    <s v="Seguimientos realizados al plan Anual de Caja"/>
    <s v="Seguimientos realizados al plan Anual de Caja"/>
    <n v="12"/>
    <s v="Número"/>
    <n v="6"/>
    <n v="9"/>
    <n v="12"/>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4"/>
    <n v="0"/>
    <n v="0"/>
    <s v="Gobernanza Interna para coordinar el cumplimiento de la misión del Ministerio."/>
    <s v="Ejecutar el Plan Anual de Adquisiciones en el Ministerio de la Igualdad"/>
    <s v="Plan Anual de Adquisiciones ejecutado."/>
    <s v="(Recursos ejecutados/Recursos programados)*100"/>
    <n v="100"/>
    <s v="Porcentaje"/>
    <n v="100"/>
    <n v="100"/>
    <n v="100"/>
    <n v="0"/>
    <s v="La medicion del presente indicador inicia a partir del tercer trimestre"/>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5"/>
    <s v="Gestión de cooperación internacional"/>
    <s v="N/A"/>
    <s v="Ecosistema Institucional "/>
    <s v="Suscribir acuerdos de cooperación internacional y/o alianzas estratégicas para el impulso de las acciones priorizadas por el Ministerio "/>
    <s v="Acuerdos suscritos de cooperación internacional "/>
    <s v="Número de acuerdos suscritos de cooperación internacional "/>
    <n v="3"/>
    <s v="Número"/>
    <n v="1"/>
    <n v="1"/>
    <n v="1"/>
    <n v="1"/>
    <s v="el 17 de abril se suscribió un convenio de cooperación internacional con el Organismo Iberoamericano para la Juventu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5"/>
    <s v="Gestión de cooperación internacional"/>
    <s v="N/A"/>
    <s v="Ecosistema Institucional "/>
    <s v="Participar en espacios estratégicos internacionales de interés para el Ministerio "/>
    <s v="(Número de espacios internacionales en los que participa el MIE / Número de espacios en los que se invita al Ministerio y aprobados para participación)*100"/>
    <s v="Número de espacios internacionales en los que participa el MIE / Número de espacios en los que se invita al Ministerio y aprobados para participación"/>
    <n v="1"/>
    <s v="Porcentaje"/>
    <n v="0"/>
    <n v="0"/>
    <n v="0"/>
    <n v="1"/>
    <s v="De enero a Junio se ha particiapado en _x000a_1. Participación en El 68o período de sesiones de la Comisión de la Condición Jurídica y Social de la Mujer (CSW68) - Viceministerio de Mujeres _x000a__x000a_2. Participación en el Foro de la Juventud del ECOSOC 2024 de las Naciones Unidas: &quot;Jóvenes dando forma a soluciones sostenibles e innovadoras: Reforzar la Agenda 2030 y erradicar la pobreza en tiempos de crisis” 16, 17 y 18 de abril de 2024"/>
  </r>
  <r>
    <s v="Garantizar el derecho a la igualdad y equidad para toda la población colombiana, especialmente para los sujetos de especial protección constitucional."/>
    <s v="Dirección para la Garantía de los Derechos de las Personas con Discapacidad"/>
    <x v="8"/>
    <s v="Gestión para la atención de personas con discapacidad, diversas y LGBTIQ+ "/>
    <s v="Tejiendo comunidad para personas con discapacidad"/>
    <s v="Condiciones para la Realización Digna de la Vida para facilitar decisiones libres de discriminación "/>
    <s v="Formular el Plan Nacional de Accesibilidad para personas con discapacidad"/>
    <s v="Avance en la formulación del Plan Nacional de Accesibilidad para personas con discapacidad"/>
    <s v="Porcentaje de avance en la formulación del Plan Nacional de Accesibilidad_x000a_Hito 1: Recopilación y revisión de las recomendaciones de la ONU a Colombia sobre accesibilidad y los avances previos de la Mesa Nacional de Accesibilidad = 5%._x000a_Hito 2: Alianza con el BID para la contratación de dos (2) consultores que apoyaran técnicamente el diseño del Plan Nacional de Accesibilidad = 10%._x000a_Hito 3: Elaboración de los documentos del Plan Nacional de Accesibilidad y el acto administrativo de adopción, en versiones borrador = 30%._x000a_Hito 4: Mesas de trabajo con los sectores de la administración nacional para socializar el compromiso conjunto en el diseño del Plan Nacional de Accesibilidad y el acto administrativo de adopción = 20%._x000a_Hito 5: Ajuste y presentación de los documentos finales del Plan Nacional de Accesibilidad y el acto administrativo de adopción = 35%."/>
    <n v="100"/>
    <s v="Porcentaje"/>
    <n v="0"/>
    <n v="0"/>
    <n v="0"/>
    <n v="35"/>
    <s v="El avance presentado es del 30%, en cumplimiento de los siguientes hitos: _x000a_Hito 1: Con el nombramiento del Director para la garantia de las personas con discapacidad, se realizó la   recopilación y revisión de las recomendaciones de la ONU a Colombia sobre accesibilidad y los avances. Avance porcentual del hito 5%. _x000a_Por otra parte, durante el transcurso de la vigencia 2024, la Dirección para la garantía de los derechos de las personas con discapacidad realizó la alianza con el BID, dando cumplimiento al Hito 2, consultores que apoyan técnicamente en el diseño del Plan Nacional de Accesibilidad. Avance porcentual del hito 10%._x000a_Por último, en cuanto al avance del Hito 3: a la fecha entre la Dirección y la consultoria ha venido en la elaborando del documento del Plan Nacional de Accesibilidad y del acto administrativo de adopción, en su primer versión borrador, llegando así a un avance porcentual del 15%.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3769DC-8277-4A3F-9D31-FF3B05E7CB93}"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20" firstHeaderRow="1" firstDataRow="1" firstDataCol="1"/>
  <pivotFields count="16">
    <pivotField showAll="0"/>
    <pivotField showAll="0"/>
    <pivotField axis="axisRow" showAll="0">
      <items count="17">
        <item x="0"/>
        <item x="15"/>
        <item x="11"/>
        <item x="4"/>
        <item x="5"/>
        <item x="3"/>
        <item x="1"/>
        <item x="2"/>
        <item x="14"/>
        <item x="13"/>
        <item x="12"/>
        <item x="10"/>
        <item x="8"/>
        <item x="6"/>
        <item x="7"/>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7">
    <i>
      <x/>
    </i>
    <i>
      <x v="1"/>
    </i>
    <i>
      <x v="2"/>
    </i>
    <i>
      <x v="3"/>
    </i>
    <i>
      <x v="4"/>
    </i>
    <i>
      <x v="5"/>
    </i>
    <i>
      <x v="6"/>
    </i>
    <i>
      <x v="7"/>
    </i>
    <i>
      <x v="8"/>
    </i>
    <i>
      <x v="9"/>
    </i>
    <i>
      <x v="10"/>
    </i>
    <i>
      <x v="11"/>
    </i>
    <i>
      <x v="12"/>
    </i>
    <i>
      <x v="13"/>
    </i>
    <i>
      <x v="14"/>
    </i>
    <i>
      <x v="1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FAF3-3EC4-4B3D-8219-727A6C009383}">
  <dimension ref="A3:A20"/>
  <sheetViews>
    <sheetView workbookViewId="0">
      <selection activeCell="A4" sqref="A4:A19"/>
    </sheetView>
  </sheetViews>
  <sheetFormatPr baseColWidth="10" defaultColWidth="11.42578125" defaultRowHeight="15" x14ac:dyDescent="0.25"/>
  <cols>
    <col min="1" max="1" width="80" bestFit="1" customWidth="1"/>
  </cols>
  <sheetData>
    <row r="3" spans="1:1" x14ac:dyDescent="0.25">
      <c r="A3" s="6" t="s">
        <v>0</v>
      </c>
    </row>
    <row r="4" spans="1:1" x14ac:dyDescent="0.25">
      <c r="A4" s="7" t="s">
        <v>1</v>
      </c>
    </row>
    <row r="5" spans="1:1" x14ac:dyDescent="0.25">
      <c r="A5" s="7" t="s">
        <v>2</v>
      </c>
    </row>
    <row r="6" spans="1:1" x14ac:dyDescent="0.25">
      <c r="A6" s="7" t="s">
        <v>3</v>
      </c>
    </row>
    <row r="7" spans="1:1" x14ac:dyDescent="0.25">
      <c r="A7" s="7" t="s">
        <v>4</v>
      </c>
    </row>
    <row r="8" spans="1:1" x14ac:dyDescent="0.25">
      <c r="A8" s="7" t="s">
        <v>5</v>
      </c>
    </row>
    <row r="9" spans="1:1" x14ac:dyDescent="0.25">
      <c r="A9" s="7" t="s">
        <v>6</v>
      </c>
    </row>
    <row r="10" spans="1:1" x14ac:dyDescent="0.25">
      <c r="A10" s="7" t="s">
        <v>7</v>
      </c>
    </row>
    <row r="11" spans="1:1" x14ac:dyDescent="0.25">
      <c r="A11" s="7" t="s">
        <v>8</v>
      </c>
    </row>
    <row r="12" spans="1:1" x14ac:dyDescent="0.25">
      <c r="A12" s="7" t="s">
        <v>9</v>
      </c>
    </row>
    <row r="13" spans="1:1" x14ac:dyDescent="0.25">
      <c r="A13" s="7" t="s">
        <v>10</v>
      </c>
    </row>
    <row r="14" spans="1:1" x14ac:dyDescent="0.25">
      <c r="A14" s="7" t="s">
        <v>11</v>
      </c>
    </row>
    <row r="15" spans="1:1" x14ac:dyDescent="0.25">
      <c r="A15" s="7" t="s">
        <v>12</v>
      </c>
    </row>
    <row r="16" spans="1:1" x14ac:dyDescent="0.25">
      <c r="A16" s="7" t="s">
        <v>13</v>
      </c>
    </row>
    <row r="17" spans="1:1" x14ac:dyDescent="0.25">
      <c r="A17" s="7" t="s">
        <v>14</v>
      </c>
    </row>
    <row r="18" spans="1:1" x14ac:dyDescent="0.25">
      <c r="A18" s="7" t="s">
        <v>15</v>
      </c>
    </row>
    <row r="19" spans="1:1" x14ac:dyDescent="0.25">
      <c r="A19" s="7" t="s">
        <v>16</v>
      </c>
    </row>
    <row r="20" spans="1:1" x14ac:dyDescent="0.25">
      <c r="A20" s="7"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7B6A-EFAB-42FE-9B97-BFA81FC76B9A}">
  <dimension ref="A1:B18"/>
  <sheetViews>
    <sheetView workbookViewId="0">
      <selection activeCell="A4" sqref="A4"/>
    </sheetView>
  </sheetViews>
  <sheetFormatPr baseColWidth="10" defaultColWidth="11.42578125" defaultRowHeight="15" x14ac:dyDescent="0.25"/>
  <cols>
    <col min="1" max="1" width="80" bestFit="1" customWidth="1"/>
  </cols>
  <sheetData>
    <row r="1" spans="1:2" x14ac:dyDescent="0.25">
      <c r="A1" t="s">
        <v>1</v>
      </c>
    </row>
    <row r="2" spans="1:2" x14ac:dyDescent="0.25">
      <c r="A2" t="s">
        <v>2</v>
      </c>
    </row>
    <row r="3" spans="1:2" x14ac:dyDescent="0.25">
      <c r="A3" t="s">
        <v>3</v>
      </c>
    </row>
    <row r="4" spans="1:2" x14ac:dyDescent="0.25">
      <c r="A4" t="s">
        <v>4</v>
      </c>
    </row>
    <row r="5" spans="1:2" x14ac:dyDescent="0.25">
      <c r="A5" t="s">
        <v>5</v>
      </c>
    </row>
    <row r="6" spans="1:2" x14ac:dyDescent="0.25">
      <c r="A6" t="s">
        <v>6</v>
      </c>
    </row>
    <row r="7" spans="1:2" x14ac:dyDescent="0.25">
      <c r="A7" t="s">
        <v>7</v>
      </c>
    </row>
    <row r="8" spans="1:2" x14ac:dyDescent="0.25">
      <c r="A8" t="s">
        <v>8</v>
      </c>
    </row>
    <row r="9" spans="1:2" x14ac:dyDescent="0.25">
      <c r="A9" t="s">
        <v>9</v>
      </c>
    </row>
    <row r="10" spans="1:2" x14ac:dyDescent="0.25">
      <c r="A10" t="s">
        <v>10</v>
      </c>
    </row>
    <row r="11" spans="1:2" x14ac:dyDescent="0.25">
      <c r="A11" t="s">
        <v>11</v>
      </c>
      <c r="B11" t="s">
        <v>18</v>
      </c>
    </row>
    <row r="12" spans="1:2" x14ac:dyDescent="0.25">
      <c r="A12" t="s">
        <v>12</v>
      </c>
    </row>
    <row r="13" spans="1:2" x14ac:dyDescent="0.25">
      <c r="A13" t="s">
        <v>13</v>
      </c>
    </row>
    <row r="14" spans="1:2" x14ac:dyDescent="0.25">
      <c r="A14" t="s">
        <v>14</v>
      </c>
    </row>
    <row r="15" spans="1:2" x14ac:dyDescent="0.25">
      <c r="A15" t="s">
        <v>15</v>
      </c>
    </row>
    <row r="16" spans="1:2" x14ac:dyDescent="0.25">
      <c r="A16" t="s">
        <v>16</v>
      </c>
    </row>
    <row r="17" spans="1:2" x14ac:dyDescent="0.25">
      <c r="A17" t="s">
        <v>19</v>
      </c>
      <c r="B17" t="s">
        <v>20</v>
      </c>
    </row>
    <row r="18" spans="1:2" x14ac:dyDescent="0.25">
      <c r="A18" t="s">
        <v>21</v>
      </c>
      <c r="B18"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AD0B-7307-46DA-98D7-DC545BECDCA3}">
  <dimension ref="A1:P65"/>
  <sheetViews>
    <sheetView zoomScale="80" zoomScaleNormal="80" workbookViewId="0">
      <pane xSplit="3" ySplit="1" topLeftCell="I2" activePane="bottomRight" state="frozen"/>
      <selection pane="topRight" activeCell="D1" sqref="D1"/>
      <selection pane="bottomLeft" activeCell="A2" sqref="A2"/>
      <selection pane="bottomRight" activeCell="B6" sqref="B6"/>
    </sheetView>
  </sheetViews>
  <sheetFormatPr baseColWidth="10" defaultColWidth="11.42578125" defaultRowHeight="70.5" customHeight="1" x14ac:dyDescent="0.25"/>
  <cols>
    <col min="1" max="1" width="46.85546875" customWidth="1"/>
    <col min="2" max="2" width="22.5703125" customWidth="1"/>
    <col min="3" max="3" width="20.28515625" customWidth="1"/>
    <col min="4" max="4" width="17.28515625" customWidth="1"/>
    <col min="5" max="5" width="16.140625" customWidth="1"/>
    <col min="6" max="6" width="24.42578125" customWidth="1"/>
    <col min="7" max="8" width="32.85546875" customWidth="1"/>
    <col min="9" max="9" width="60.42578125" customWidth="1"/>
    <col min="11" max="11" width="16" customWidth="1"/>
    <col min="16" max="16" width="105" customWidth="1"/>
  </cols>
  <sheetData>
    <row r="1" spans="1:16" ht="70.5" customHeight="1" x14ac:dyDescent="0.25">
      <c r="A1" s="1" t="s">
        <v>23</v>
      </c>
      <c r="B1" s="1" t="s">
        <v>24</v>
      </c>
      <c r="C1" s="1" t="s">
        <v>25</v>
      </c>
      <c r="D1" s="1" t="s">
        <v>26</v>
      </c>
      <c r="E1" s="1" t="s">
        <v>27</v>
      </c>
      <c r="F1" s="1" t="s">
        <v>28</v>
      </c>
      <c r="G1" s="1" t="s">
        <v>29</v>
      </c>
      <c r="H1" s="1" t="s">
        <v>30</v>
      </c>
      <c r="I1" s="1" t="s">
        <v>31</v>
      </c>
      <c r="J1" s="1" t="s">
        <v>32</v>
      </c>
      <c r="K1" s="1" t="s">
        <v>33</v>
      </c>
      <c r="L1" s="1" t="s">
        <v>34</v>
      </c>
      <c r="M1" s="1" t="s">
        <v>35</v>
      </c>
      <c r="N1" s="1" t="s">
        <v>36</v>
      </c>
      <c r="O1" s="1" t="s">
        <v>37</v>
      </c>
      <c r="P1" s="1" t="s">
        <v>38</v>
      </c>
    </row>
    <row r="2" spans="1:16" ht="70.5" customHeight="1" x14ac:dyDescent="0.25">
      <c r="A2" s="2" t="s">
        <v>39</v>
      </c>
      <c r="B2" s="2" t="s">
        <v>40</v>
      </c>
      <c r="C2" s="2" t="s">
        <v>1</v>
      </c>
      <c r="D2" s="2" t="s">
        <v>41</v>
      </c>
      <c r="E2" s="2" t="s">
        <v>42</v>
      </c>
      <c r="F2" s="2" t="s">
        <v>43</v>
      </c>
      <c r="G2" s="2" t="s">
        <v>44</v>
      </c>
      <c r="H2" s="2" t="s">
        <v>45</v>
      </c>
      <c r="I2" s="2" t="s">
        <v>46</v>
      </c>
      <c r="J2" s="2">
        <v>80</v>
      </c>
      <c r="K2" s="2" t="s">
        <v>47</v>
      </c>
      <c r="L2" s="2">
        <v>80</v>
      </c>
      <c r="M2" s="2">
        <v>80</v>
      </c>
      <c r="N2" s="2">
        <v>80</v>
      </c>
      <c r="O2" s="2">
        <v>52</v>
      </c>
      <c r="P2" s="2" t="s">
        <v>48</v>
      </c>
    </row>
    <row r="3" spans="1:16" ht="70.5" customHeight="1" x14ac:dyDescent="0.25">
      <c r="A3" s="2" t="s">
        <v>39</v>
      </c>
      <c r="B3" s="2" t="s">
        <v>40</v>
      </c>
      <c r="C3" s="2" t="s">
        <v>49</v>
      </c>
      <c r="D3" s="2" t="s">
        <v>50</v>
      </c>
      <c r="E3" s="2" t="s">
        <v>42</v>
      </c>
      <c r="F3" s="2" t="s">
        <v>43</v>
      </c>
      <c r="G3" s="2" t="s">
        <v>51</v>
      </c>
      <c r="H3" s="2" t="s">
        <v>52</v>
      </c>
      <c r="I3" s="2" t="s">
        <v>53</v>
      </c>
      <c r="J3" s="2">
        <v>100</v>
      </c>
      <c r="K3" s="2" t="s">
        <v>47</v>
      </c>
      <c r="L3" s="2">
        <v>0</v>
      </c>
      <c r="M3" s="2">
        <v>0</v>
      </c>
      <c r="N3" s="2">
        <v>0</v>
      </c>
      <c r="O3" s="2">
        <v>0</v>
      </c>
      <c r="P3" s="2">
        <v>0</v>
      </c>
    </row>
    <row r="4" spans="1:16" ht="70.5" customHeight="1" x14ac:dyDescent="0.25">
      <c r="A4" s="2" t="s">
        <v>39</v>
      </c>
      <c r="B4" s="2" t="s">
        <v>40</v>
      </c>
      <c r="C4" s="2" t="s">
        <v>49</v>
      </c>
      <c r="D4" s="2" t="s">
        <v>50</v>
      </c>
      <c r="E4" s="2" t="s">
        <v>42</v>
      </c>
      <c r="F4" s="2" t="s">
        <v>43</v>
      </c>
      <c r="G4" s="2" t="s">
        <v>54</v>
      </c>
      <c r="H4" s="2" t="s">
        <v>55</v>
      </c>
      <c r="I4" s="2" t="s">
        <v>56</v>
      </c>
      <c r="J4" s="2">
        <v>80</v>
      </c>
      <c r="K4" s="2" t="s">
        <v>47</v>
      </c>
      <c r="L4" s="2">
        <v>0</v>
      </c>
      <c r="M4" s="2">
        <v>0</v>
      </c>
      <c r="N4" s="2">
        <v>0</v>
      </c>
      <c r="O4" s="2">
        <v>0</v>
      </c>
      <c r="P4" s="2">
        <v>0</v>
      </c>
    </row>
    <row r="5" spans="1:16" ht="70.5" customHeight="1" x14ac:dyDescent="0.25">
      <c r="A5" s="2" t="s">
        <v>39</v>
      </c>
      <c r="B5" s="2" t="s">
        <v>40</v>
      </c>
      <c r="C5" s="2" t="s">
        <v>2</v>
      </c>
      <c r="D5" s="2" t="s">
        <v>57</v>
      </c>
      <c r="E5" s="2" t="s">
        <v>42</v>
      </c>
      <c r="F5" s="2" t="s">
        <v>58</v>
      </c>
      <c r="G5" s="2" t="s">
        <v>59</v>
      </c>
      <c r="H5" s="2" t="s">
        <v>60</v>
      </c>
      <c r="I5" s="2" t="s">
        <v>61</v>
      </c>
      <c r="J5" s="2">
        <v>100</v>
      </c>
      <c r="K5" s="2" t="s">
        <v>47</v>
      </c>
      <c r="L5" s="2">
        <v>0</v>
      </c>
      <c r="M5" s="2">
        <v>0</v>
      </c>
      <c r="N5" s="2">
        <v>0</v>
      </c>
      <c r="O5" s="2">
        <v>100</v>
      </c>
      <c r="P5" s="2" t="s">
        <v>62</v>
      </c>
    </row>
    <row r="6" spans="1:16" ht="70.5" customHeight="1" x14ac:dyDescent="0.25">
      <c r="A6" s="2" t="s">
        <v>39</v>
      </c>
      <c r="B6" s="2" t="s">
        <v>40</v>
      </c>
      <c r="C6" s="2" t="s">
        <v>2</v>
      </c>
      <c r="D6" s="2" t="s">
        <v>57</v>
      </c>
      <c r="E6" s="2" t="s">
        <v>42</v>
      </c>
      <c r="F6" s="2" t="s">
        <v>58</v>
      </c>
      <c r="G6" s="2" t="s">
        <v>63</v>
      </c>
      <c r="H6" s="2" t="s">
        <v>64</v>
      </c>
      <c r="I6" s="2" t="s">
        <v>65</v>
      </c>
      <c r="J6" s="2">
        <v>3</v>
      </c>
      <c r="K6" s="2" t="s">
        <v>66</v>
      </c>
      <c r="L6" s="2">
        <v>1</v>
      </c>
      <c r="M6" s="2">
        <v>1</v>
      </c>
      <c r="N6" s="2">
        <v>2</v>
      </c>
      <c r="O6" s="2">
        <v>3</v>
      </c>
      <c r="P6" s="2" t="s">
        <v>67</v>
      </c>
    </row>
    <row r="7" spans="1:16" ht="70.5" customHeight="1" x14ac:dyDescent="0.25">
      <c r="A7" s="2" t="s">
        <v>39</v>
      </c>
      <c r="B7" s="2" t="s">
        <v>40</v>
      </c>
      <c r="C7" s="2" t="s">
        <v>68</v>
      </c>
      <c r="D7" s="2"/>
      <c r="E7" s="2" t="s">
        <v>42</v>
      </c>
      <c r="F7" s="2" t="s">
        <v>43</v>
      </c>
      <c r="G7" s="2" t="s">
        <v>69</v>
      </c>
      <c r="H7" s="2" t="s">
        <v>70</v>
      </c>
      <c r="I7" s="2" t="s">
        <v>71</v>
      </c>
      <c r="J7" s="2">
        <v>100</v>
      </c>
      <c r="K7" s="2" t="s">
        <v>47</v>
      </c>
      <c r="L7" s="2">
        <v>0</v>
      </c>
      <c r="M7" s="2">
        <v>0</v>
      </c>
      <c r="N7" s="2">
        <v>100</v>
      </c>
      <c r="O7" s="2"/>
      <c r="P7" s="2"/>
    </row>
    <row r="8" spans="1:16" ht="70.5" customHeight="1" x14ac:dyDescent="0.25">
      <c r="A8" s="2" t="s">
        <v>39</v>
      </c>
      <c r="B8" s="2" t="s">
        <v>40</v>
      </c>
      <c r="C8" s="2" t="s">
        <v>3</v>
      </c>
      <c r="D8" s="2" t="s">
        <v>72</v>
      </c>
      <c r="E8" s="2" t="s">
        <v>42</v>
      </c>
      <c r="F8" s="2" t="s">
        <v>43</v>
      </c>
      <c r="G8" s="2" t="s">
        <v>73</v>
      </c>
      <c r="H8" s="2" t="s">
        <v>74</v>
      </c>
      <c r="I8" s="2" t="s">
        <v>75</v>
      </c>
      <c r="J8" s="2">
        <v>100</v>
      </c>
      <c r="K8" s="2" t="s">
        <v>47</v>
      </c>
      <c r="L8" s="2">
        <v>0</v>
      </c>
      <c r="M8" s="2">
        <v>0</v>
      </c>
      <c r="N8" s="2">
        <v>100</v>
      </c>
      <c r="O8" s="2">
        <v>0</v>
      </c>
      <c r="P8" s="2" t="s">
        <v>76</v>
      </c>
    </row>
    <row r="9" spans="1:16" ht="70.5" customHeight="1" x14ac:dyDescent="0.25">
      <c r="A9" s="2" t="s">
        <v>39</v>
      </c>
      <c r="B9" s="2" t="s">
        <v>40</v>
      </c>
      <c r="C9" s="2" t="s">
        <v>4</v>
      </c>
      <c r="D9" s="2" t="s">
        <v>77</v>
      </c>
      <c r="E9" s="2" t="s">
        <v>42</v>
      </c>
      <c r="F9" s="2" t="s">
        <v>43</v>
      </c>
      <c r="G9" s="2" t="s">
        <v>78</v>
      </c>
      <c r="H9" s="2" t="s">
        <v>79</v>
      </c>
      <c r="I9" s="2" t="s">
        <v>80</v>
      </c>
      <c r="J9" s="2">
        <v>100</v>
      </c>
      <c r="K9" s="2" t="s">
        <v>47</v>
      </c>
      <c r="L9" s="2">
        <v>100</v>
      </c>
      <c r="M9" s="2">
        <v>100</v>
      </c>
      <c r="N9" s="2">
        <v>100</v>
      </c>
      <c r="O9" s="2">
        <v>100</v>
      </c>
      <c r="P9" s="2" t="s">
        <v>81</v>
      </c>
    </row>
    <row r="10" spans="1:16" ht="70.5" customHeight="1" x14ac:dyDescent="0.25">
      <c r="A10" s="2" t="s">
        <v>39</v>
      </c>
      <c r="B10" s="2" t="s">
        <v>40</v>
      </c>
      <c r="C10" s="2" t="s">
        <v>4</v>
      </c>
      <c r="D10" s="2" t="s">
        <v>77</v>
      </c>
      <c r="E10" s="2" t="s">
        <v>42</v>
      </c>
      <c r="F10" s="2" t="s">
        <v>43</v>
      </c>
      <c r="G10" s="2" t="s">
        <v>82</v>
      </c>
      <c r="H10" s="2" t="s">
        <v>83</v>
      </c>
      <c r="I10" s="2" t="s">
        <v>84</v>
      </c>
      <c r="J10" s="2">
        <v>95</v>
      </c>
      <c r="K10" s="2" t="s">
        <v>47</v>
      </c>
      <c r="L10" s="2">
        <v>95</v>
      </c>
      <c r="M10" s="2">
        <v>95</v>
      </c>
      <c r="N10" s="2">
        <v>95</v>
      </c>
      <c r="O10" s="2">
        <v>76</v>
      </c>
      <c r="P10" s="2" t="s">
        <v>85</v>
      </c>
    </row>
    <row r="11" spans="1:16" ht="70.5" customHeight="1" x14ac:dyDescent="0.25">
      <c r="A11" s="2" t="s">
        <v>39</v>
      </c>
      <c r="B11" s="2" t="s">
        <v>40</v>
      </c>
      <c r="C11" s="2" t="s">
        <v>5</v>
      </c>
      <c r="D11" s="2" t="s">
        <v>86</v>
      </c>
      <c r="E11" s="2" t="s">
        <v>42</v>
      </c>
      <c r="F11" s="2" t="s">
        <v>43</v>
      </c>
      <c r="G11" s="2" t="s">
        <v>87</v>
      </c>
      <c r="H11" s="2" t="s">
        <v>88</v>
      </c>
      <c r="I11" s="2" t="s">
        <v>89</v>
      </c>
      <c r="J11" s="2">
        <v>100</v>
      </c>
      <c r="K11" s="2" t="s">
        <v>47</v>
      </c>
      <c r="L11" s="2">
        <v>100</v>
      </c>
      <c r="M11" s="2">
        <v>100</v>
      </c>
      <c r="N11" s="2">
        <v>100</v>
      </c>
      <c r="O11" s="2">
        <v>100</v>
      </c>
      <c r="P11" s="2" t="s">
        <v>90</v>
      </c>
    </row>
    <row r="12" spans="1:16" ht="70.5" customHeight="1" x14ac:dyDescent="0.25">
      <c r="A12" s="2" t="s">
        <v>39</v>
      </c>
      <c r="B12" s="2" t="s">
        <v>40</v>
      </c>
      <c r="C12" s="2" t="s">
        <v>6</v>
      </c>
      <c r="D12" s="2" t="s">
        <v>91</v>
      </c>
      <c r="E12" s="2" t="s">
        <v>42</v>
      </c>
      <c r="F12" s="2" t="s">
        <v>43</v>
      </c>
      <c r="G12" s="2" t="s">
        <v>92</v>
      </c>
      <c r="H12" s="2" t="s">
        <v>93</v>
      </c>
      <c r="I12" s="2" t="s">
        <v>94</v>
      </c>
      <c r="J12" s="2">
        <v>44</v>
      </c>
      <c r="K12" s="2" t="s">
        <v>66</v>
      </c>
      <c r="L12" s="2">
        <v>0</v>
      </c>
      <c r="M12" s="2">
        <v>40</v>
      </c>
      <c r="N12" s="2">
        <v>44</v>
      </c>
      <c r="O12" s="2">
        <v>35</v>
      </c>
      <c r="P12" s="2" t="s">
        <v>95</v>
      </c>
    </row>
    <row r="13" spans="1:16" ht="70.5" customHeight="1" x14ac:dyDescent="0.25">
      <c r="A13" s="2" t="s">
        <v>39</v>
      </c>
      <c r="B13" s="2" t="s">
        <v>40</v>
      </c>
      <c r="C13" s="2" t="s">
        <v>6</v>
      </c>
      <c r="D13" s="2" t="s">
        <v>91</v>
      </c>
      <c r="E13" s="2" t="s">
        <v>42</v>
      </c>
      <c r="F13" s="2" t="s">
        <v>58</v>
      </c>
      <c r="G13" s="2" t="s">
        <v>96</v>
      </c>
      <c r="H13" s="2" t="s">
        <v>97</v>
      </c>
      <c r="I13" s="2" t="s">
        <v>98</v>
      </c>
      <c r="J13" s="2">
        <v>60</v>
      </c>
      <c r="K13" s="2" t="s">
        <v>66</v>
      </c>
      <c r="L13" s="2">
        <v>16</v>
      </c>
      <c r="M13" s="2">
        <v>42</v>
      </c>
      <c r="N13" s="2">
        <v>60</v>
      </c>
      <c r="O13" s="2">
        <v>26</v>
      </c>
      <c r="P13" s="2" t="s">
        <v>99</v>
      </c>
    </row>
    <row r="14" spans="1:16" ht="70.5" customHeight="1" x14ac:dyDescent="0.25">
      <c r="A14" s="2" t="s">
        <v>39</v>
      </c>
      <c r="B14" s="2" t="s">
        <v>40</v>
      </c>
      <c r="C14" s="2" t="s">
        <v>6</v>
      </c>
      <c r="D14" s="2" t="s">
        <v>91</v>
      </c>
      <c r="E14" s="2" t="s">
        <v>42</v>
      </c>
      <c r="F14" s="2" t="s">
        <v>58</v>
      </c>
      <c r="G14" s="2" t="s">
        <v>100</v>
      </c>
      <c r="H14" s="2" t="s">
        <v>101</v>
      </c>
      <c r="I14" s="2" t="s">
        <v>102</v>
      </c>
      <c r="J14" s="2">
        <v>100</v>
      </c>
      <c r="K14" s="2" t="s">
        <v>47</v>
      </c>
      <c r="L14" s="2">
        <v>0</v>
      </c>
      <c r="M14" s="2">
        <v>67</v>
      </c>
      <c r="N14" s="2">
        <v>100</v>
      </c>
      <c r="O14" s="2">
        <v>34</v>
      </c>
      <c r="P14" s="2" t="s">
        <v>103</v>
      </c>
    </row>
    <row r="15" spans="1:16" ht="70.5" customHeight="1" x14ac:dyDescent="0.25">
      <c r="A15" s="2" t="s">
        <v>39</v>
      </c>
      <c r="B15" s="2" t="s">
        <v>40</v>
      </c>
      <c r="C15" s="2" t="s">
        <v>7</v>
      </c>
      <c r="D15" s="2" t="s">
        <v>104</v>
      </c>
      <c r="E15" s="2" t="s">
        <v>42</v>
      </c>
      <c r="F15" s="2" t="s">
        <v>43</v>
      </c>
      <c r="G15" s="2" t="s">
        <v>105</v>
      </c>
      <c r="H15" s="2" t="s">
        <v>106</v>
      </c>
      <c r="I15" s="2" t="s">
        <v>106</v>
      </c>
      <c r="J15" s="2">
        <v>1</v>
      </c>
      <c r="K15" s="2" t="s">
        <v>47</v>
      </c>
      <c r="L15" s="2">
        <v>0</v>
      </c>
      <c r="M15" s="2">
        <v>0</v>
      </c>
      <c r="N15" s="2">
        <v>1</v>
      </c>
      <c r="O15" s="2">
        <v>0</v>
      </c>
      <c r="P15" s="2" t="s">
        <v>107</v>
      </c>
    </row>
    <row r="16" spans="1:16" ht="70.5" customHeight="1" x14ac:dyDescent="0.25">
      <c r="A16" s="2" t="s">
        <v>39</v>
      </c>
      <c r="B16" s="2" t="s">
        <v>40</v>
      </c>
      <c r="C16" s="2" t="s">
        <v>7</v>
      </c>
      <c r="D16" s="2" t="s">
        <v>104</v>
      </c>
      <c r="E16" s="2" t="s">
        <v>42</v>
      </c>
      <c r="F16" s="2" t="s">
        <v>43</v>
      </c>
      <c r="G16" s="2" t="s">
        <v>108</v>
      </c>
      <c r="H16" s="2" t="s">
        <v>109</v>
      </c>
      <c r="I16" s="2" t="s">
        <v>109</v>
      </c>
      <c r="J16" s="2">
        <v>1</v>
      </c>
      <c r="K16" s="2" t="s">
        <v>66</v>
      </c>
      <c r="L16" s="2">
        <v>0</v>
      </c>
      <c r="M16" s="2">
        <v>0</v>
      </c>
      <c r="N16" s="2">
        <v>1</v>
      </c>
      <c r="O16" s="2">
        <v>0</v>
      </c>
      <c r="P16" s="2" t="s">
        <v>107</v>
      </c>
    </row>
    <row r="17" spans="1:16" ht="70.5" customHeight="1" x14ac:dyDescent="0.25">
      <c r="A17" s="2" t="s">
        <v>39</v>
      </c>
      <c r="B17" s="2" t="s">
        <v>40</v>
      </c>
      <c r="C17" s="2" t="s">
        <v>7</v>
      </c>
      <c r="D17" s="2" t="s">
        <v>104</v>
      </c>
      <c r="E17" s="2" t="s">
        <v>42</v>
      </c>
      <c r="F17" s="2" t="s">
        <v>43</v>
      </c>
      <c r="G17" s="2" t="s">
        <v>110</v>
      </c>
      <c r="H17" s="2" t="s">
        <v>111</v>
      </c>
      <c r="I17" s="2" t="s">
        <v>111</v>
      </c>
      <c r="J17" s="2">
        <v>11</v>
      </c>
      <c r="K17" s="2" t="s">
        <v>66</v>
      </c>
      <c r="L17" s="2">
        <v>0</v>
      </c>
      <c r="M17" s="2">
        <v>4</v>
      </c>
      <c r="N17" s="2">
        <v>11</v>
      </c>
      <c r="O17" s="2">
        <v>3</v>
      </c>
      <c r="P17" s="2" t="s">
        <v>112</v>
      </c>
    </row>
    <row r="18" spans="1:16" ht="70.5" customHeight="1" x14ac:dyDescent="0.25">
      <c r="A18" s="2" t="s">
        <v>39</v>
      </c>
      <c r="B18" s="2" t="s">
        <v>40</v>
      </c>
      <c r="C18" s="2" t="s">
        <v>7</v>
      </c>
      <c r="D18" s="2" t="s">
        <v>104</v>
      </c>
      <c r="E18" s="2" t="s">
        <v>42</v>
      </c>
      <c r="F18" s="2" t="s">
        <v>43</v>
      </c>
      <c r="G18" s="2" t="s">
        <v>113</v>
      </c>
      <c r="H18" s="2" t="s">
        <v>114</v>
      </c>
      <c r="I18" s="2" t="s">
        <v>115</v>
      </c>
      <c r="J18" s="2">
        <v>1</v>
      </c>
      <c r="K18" s="2" t="s">
        <v>47</v>
      </c>
      <c r="L18" s="2">
        <v>0</v>
      </c>
      <c r="M18" s="2">
        <v>0</v>
      </c>
      <c r="N18" s="2">
        <v>1</v>
      </c>
      <c r="O18" s="2">
        <v>0</v>
      </c>
      <c r="P18" s="2" t="s">
        <v>107</v>
      </c>
    </row>
    <row r="19" spans="1:16" ht="70.5" customHeight="1" x14ac:dyDescent="0.25">
      <c r="A19" s="2" t="s">
        <v>39</v>
      </c>
      <c r="B19" s="2" t="s">
        <v>40</v>
      </c>
      <c r="C19" s="2" t="s">
        <v>8</v>
      </c>
      <c r="D19" s="2" t="s">
        <v>116</v>
      </c>
      <c r="E19" s="2" t="s">
        <v>42</v>
      </c>
      <c r="F19" s="2" t="s">
        <v>43</v>
      </c>
      <c r="G19" s="2" t="s">
        <v>117</v>
      </c>
      <c r="H19" s="2" t="s">
        <v>118</v>
      </c>
      <c r="I19" s="2" t="s">
        <v>119</v>
      </c>
      <c r="J19" s="2">
        <v>1</v>
      </c>
      <c r="K19" s="2" t="s">
        <v>47</v>
      </c>
      <c r="L19" s="2">
        <v>100</v>
      </c>
      <c r="M19" s="2">
        <v>100</v>
      </c>
      <c r="N19" s="2">
        <v>100</v>
      </c>
      <c r="O19" s="2">
        <v>100</v>
      </c>
      <c r="P19" s="2" t="s">
        <v>120</v>
      </c>
    </row>
    <row r="20" spans="1:16" ht="70.5" customHeight="1" x14ac:dyDescent="0.25">
      <c r="A20" s="2" t="s">
        <v>39</v>
      </c>
      <c r="B20" s="2" t="s">
        <v>40</v>
      </c>
      <c r="C20" s="2" t="s">
        <v>8</v>
      </c>
      <c r="D20" s="2" t="s">
        <v>116</v>
      </c>
      <c r="E20" s="2" t="s">
        <v>42</v>
      </c>
      <c r="F20" s="2" t="s">
        <v>43</v>
      </c>
      <c r="G20" s="2" t="s">
        <v>121</v>
      </c>
      <c r="H20" s="2" t="s">
        <v>122</v>
      </c>
      <c r="I20" s="2" t="s">
        <v>123</v>
      </c>
      <c r="J20" s="2">
        <v>80</v>
      </c>
      <c r="K20" s="2" t="s">
        <v>47</v>
      </c>
      <c r="L20" s="2">
        <v>80</v>
      </c>
      <c r="M20" s="2">
        <v>80</v>
      </c>
      <c r="N20" s="2">
        <v>80</v>
      </c>
      <c r="O20" s="2">
        <v>36</v>
      </c>
      <c r="P20" s="2" t="s">
        <v>124</v>
      </c>
    </row>
    <row r="21" spans="1:16" ht="70.5" customHeight="1" x14ac:dyDescent="0.25">
      <c r="A21" s="2" t="s">
        <v>39</v>
      </c>
      <c r="B21" s="2" t="s">
        <v>40</v>
      </c>
      <c r="C21" s="2" t="s">
        <v>9</v>
      </c>
      <c r="D21" s="2">
        <v>0</v>
      </c>
      <c r="E21" s="2" t="s">
        <v>42</v>
      </c>
      <c r="F21" s="2" t="s">
        <v>43</v>
      </c>
      <c r="G21" s="2" t="s">
        <v>125</v>
      </c>
      <c r="H21" s="2" t="s">
        <v>126</v>
      </c>
      <c r="I21" s="2" t="s">
        <v>127</v>
      </c>
      <c r="J21" s="2">
        <v>100</v>
      </c>
      <c r="K21" s="2" t="s">
        <v>47</v>
      </c>
      <c r="L21" s="2">
        <v>100</v>
      </c>
      <c r="M21" s="2">
        <v>100</v>
      </c>
      <c r="N21" s="2">
        <v>100</v>
      </c>
      <c r="O21" s="2">
        <v>0</v>
      </c>
      <c r="P21" s="2" t="s">
        <v>128</v>
      </c>
    </row>
    <row r="22" spans="1:16" ht="70.5" customHeight="1" x14ac:dyDescent="0.25">
      <c r="A22" s="2" t="s">
        <v>39</v>
      </c>
      <c r="B22" s="2" t="s">
        <v>40</v>
      </c>
      <c r="C22" s="2" t="s">
        <v>10</v>
      </c>
      <c r="D22" s="2" t="s">
        <v>129</v>
      </c>
      <c r="E22" s="2" t="s">
        <v>42</v>
      </c>
      <c r="F22" s="2" t="s">
        <v>43</v>
      </c>
      <c r="G22" s="2" t="s">
        <v>130</v>
      </c>
      <c r="H22" s="2" t="s">
        <v>131</v>
      </c>
      <c r="I22" s="2" t="s">
        <v>132</v>
      </c>
      <c r="J22" s="2">
        <v>100</v>
      </c>
      <c r="K22" s="2" t="s">
        <v>47</v>
      </c>
      <c r="L22" s="2">
        <v>0</v>
      </c>
      <c r="M22" s="2">
        <v>20</v>
      </c>
      <c r="N22" s="2">
        <v>100</v>
      </c>
      <c r="O22" s="2">
        <v>0</v>
      </c>
      <c r="P22" s="3">
        <v>0</v>
      </c>
    </row>
    <row r="23" spans="1:16" ht="70.5" customHeight="1" x14ac:dyDescent="0.25">
      <c r="A23" s="2" t="s">
        <v>39</v>
      </c>
      <c r="B23" s="2" t="s">
        <v>40</v>
      </c>
      <c r="C23" s="2" t="s">
        <v>10</v>
      </c>
      <c r="D23" s="2" t="s">
        <v>133</v>
      </c>
      <c r="E23" s="2" t="s">
        <v>42</v>
      </c>
      <c r="F23" s="2" t="s">
        <v>43</v>
      </c>
      <c r="G23" s="2" t="s">
        <v>134</v>
      </c>
      <c r="H23" s="2" t="s">
        <v>135</v>
      </c>
      <c r="I23" s="2" t="s">
        <v>135</v>
      </c>
      <c r="J23" s="2">
        <v>12</v>
      </c>
      <c r="K23" s="2" t="s">
        <v>66</v>
      </c>
      <c r="L23" s="2">
        <v>6</v>
      </c>
      <c r="M23" s="2">
        <v>9</v>
      </c>
      <c r="N23" s="2">
        <v>12</v>
      </c>
      <c r="O23" s="2">
        <v>0</v>
      </c>
      <c r="P23" s="3">
        <v>0</v>
      </c>
    </row>
    <row r="24" spans="1:16" ht="70.5" customHeight="1" x14ac:dyDescent="0.25">
      <c r="A24" s="2" t="s">
        <v>39</v>
      </c>
      <c r="B24" s="2" t="s">
        <v>40</v>
      </c>
      <c r="C24" s="2" t="s">
        <v>11</v>
      </c>
      <c r="D24" s="2" t="s">
        <v>136</v>
      </c>
      <c r="E24" s="2" t="s">
        <v>42</v>
      </c>
      <c r="F24" s="2" t="s">
        <v>43</v>
      </c>
      <c r="G24" s="13" t="s">
        <v>137</v>
      </c>
      <c r="H24" s="13" t="s">
        <v>138</v>
      </c>
      <c r="I24" s="13" t="s">
        <v>139</v>
      </c>
      <c r="J24" s="13">
        <v>90</v>
      </c>
      <c r="K24" s="13" t="s">
        <v>47</v>
      </c>
      <c r="L24" s="14">
        <v>0.9</v>
      </c>
      <c r="M24" s="14">
        <v>0.9</v>
      </c>
      <c r="N24" s="14">
        <v>0.9</v>
      </c>
      <c r="O24" s="15"/>
      <c r="P24" s="15"/>
    </row>
    <row r="25" spans="1:16" ht="70.5" customHeight="1" x14ac:dyDescent="0.25">
      <c r="A25" s="2" t="s">
        <v>39</v>
      </c>
      <c r="B25" s="2" t="s">
        <v>40</v>
      </c>
      <c r="C25" s="2" t="s">
        <v>11</v>
      </c>
      <c r="D25" s="2" t="s">
        <v>136</v>
      </c>
      <c r="E25" s="2" t="s">
        <v>42</v>
      </c>
      <c r="F25" s="2" t="s">
        <v>43</v>
      </c>
      <c r="G25" s="13" t="s">
        <v>140</v>
      </c>
      <c r="H25" s="13" t="s">
        <v>141</v>
      </c>
      <c r="I25" s="13" t="s">
        <v>142</v>
      </c>
      <c r="J25" s="13">
        <v>100</v>
      </c>
      <c r="K25" s="13" t="s">
        <v>47</v>
      </c>
      <c r="L25" s="13" t="s">
        <v>143</v>
      </c>
      <c r="M25" s="13" t="s">
        <v>143</v>
      </c>
      <c r="N25" s="13" t="s">
        <v>143</v>
      </c>
      <c r="O25" s="15"/>
      <c r="P25" s="15"/>
    </row>
    <row r="26" spans="1:16" ht="70.5" customHeight="1" x14ac:dyDescent="0.25">
      <c r="A26" s="2" t="s">
        <v>39</v>
      </c>
      <c r="B26" s="2" t="s">
        <v>40</v>
      </c>
      <c r="C26" s="2" t="s">
        <v>144</v>
      </c>
      <c r="D26" s="2" t="s">
        <v>145</v>
      </c>
      <c r="E26" s="2" t="s">
        <v>42</v>
      </c>
      <c r="F26" s="2" t="s">
        <v>43</v>
      </c>
      <c r="G26" s="2" t="s">
        <v>146</v>
      </c>
      <c r="H26" s="2" t="s">
        <v>147</v>
      </c>
      <c r="I26" s="2" t="s">
        <v>148</v>
      </c>
      <c r="J26" s="11">
        <v>1</v>
      </c>
      <c r="K26" s="2" t="s">
        <v>47</v>
      </c>
      <c r="L26" s="11">
        <v>0.25</v>
      </c>
      <c r="M26" s="11">
        <v>0.5</v>
      </c>
      <c r="N26" s="11">
        <v>0.75</v>
      </c>
      <c r="O26" s="15"/>
      <c r="P26" s="15"/>
    </row>
    <row r="27" spans="1:16" ht="70.5" customHeight="1" x14ac:dyDescent="0.25">
      <c r="A27" s="2" t="s">
        <v>39</v>
      </c>
      <c r="B27" s="2" t="s">
        <v>40</v>
      </c>
      <c r="C27" s="2" t="s">
        <v>144</v>
      </c>
      <c r="D27" s="2" t="s">
        <v>145</v>
      </c>
      <c r="E27" s="2" t="s">
        <v>42</v>
      </c>
      <c r="F27" s="2" t="s">
        <v>43</v>
      </c>
      <c r="G27" s="2" t="s">
        <v>149</v>
      </c>
      <c r="H27" s="2" t="s">
        <v>150</v>
      </c>
      <c r="I27" s="2" t="s">
        <v>151</v>
      </c>
      <c r="J27" s="11">
        <v>1</v>
      </c>
      <c r="K27" s="2" t="s">
        <v>47</v>
      </c>
      <c r="L27" s="11">
        <v>0.18</v>
      </c>
      <c r="M27" s="11">
        <f>+L27+30%</f>
        <v>0.48</v>
      </c>
      <c r="N27" s="11">
        <f>+M27+45%</f>
        <v>0.92999999999999994</v>
      </c>
      <c r="O27" s="15"/>
      <c r="P27" s="15"/>
    </row>
    <row r="28" spans="1:16" ht="70.5" customHeight="1" x14ac:dyDescent="0.25">
      <c r="A28" s="2" t="s">
        <v>39</v>
      </c>
      <c r="B28" s="2" t="s">
        <v>40</v>
      </c>
      <c r="C28" s="2" t="s">
        <v>144</v>
      </c>
      <c r="D28" s="2" t="s">
        <v>145</v>
      </c>
      <c r="E28" s="2" t="s">
        <v>42</v>
      </c>
      <c r="F28" s="2" t="s">
        <v>43</v>
      </c>
      <c r="G28" s="2" t="s">
        <v>152</v>
      </c>
      <c r="H28" s="2" t="s">
        <v>153</v>
      </c>
      <c r="I28" s="2" t="s">
        <v>154</v>
      </c>
      <c r="J28" s="11">
        <v>0.8</v>
      </c>
      <c r="K28" s="2" t="s">
        <v>47</v>
      </c>
      <c r="L28" s="11">
        <v>0.11</v>
      </c>
      <c r="M28" s="11">
        <f>+L28+22%</f>
        <v>0.33</v>
      </c>
      <c r="N28" s="11">
        <f>+M28+33%</f>
        <v>0.66</v>
      </c>
      <c r="O28" s="15"/>
      <c r="P28" s="15"/>
    </row>
    <row r="29" spans="1:16" ht="70.5" customHeight="1" x14ac:dyDescent="0.25">
      <c r="A29" s="2" t="s">
        <v>39</v>
      </c>
      <c r="B29" s="2" t="s">
        <v>40</v>
      </c>
      <c r="C29" s="2" t="s">
        <v>144</v>
      </c>
      <c r="D29" s="2" t="s">
        <v>145</v>
      </c>
      <c r="E29" s="2" t="s">
        <v>42</v>
      </c>
      <c r="F29" s="2" t="s">
        <v>43</v>
      </c>
      <c r="G29" s="2" t="s">
        <v>155</v>
      </c>
      <c r="H29" s="2" t="s">
        <v>156</v>
      </c>
      <c r="I29" s="2" t="s">
        <v>157</v>
      </c>
      <c r="J29" s="11">
        <v>1</v>
      </c>
      <c r="K29" s="2" t="s">
        <v>47</v>
      </c>
      <c r="L29" s="11">
        <v>0.15</v>
      </c>
      <c r="M29" s="11">
        <f>+L29+25%</f>
        <v>0.4</v>
      </c>
      <c r="N29" s="11">
        <f>+M29+35%</f>
        <v>0.75</v>
      </c>
      <c r="O29" s="15"/>
      <c r="P29" s="15"/>
    </row>
    <row r="30" spans="1:16" ht="70.5" customHeight="1" x14ac:dyDescent="0.25">
      <c r="A30" s="2" t="s">
        <v>39</v>
      </c>
      <c r="B30" s="2" t="s">
        <v>40</v>
      </c>
      <c r="C30" s="2" t="s">
        <v>144</v>
      </c>
      <c r="D30" s="2" t="s">
        <v>145</v>
      </c>
      <c r="E30" s="2" t="s">
        <v>42</v>
      </c>
      <c r="F30" s="2" t="s">
        <v>43</v>
      </c>
      <c r="G30" s="2" t="s">
        <v>158</v>
      </c>
      <c r="H30" s="2" t="s">
        <v>159</v>
      </c>
      <c r="I30" s="2" t="s">
        <v>160</v>
      </c>
      <c r="J30" s="11">
        <v>1</v>
      </c>
      <c r="K30" s="2" t="s">
        <v>47</v>
      </c>
      <c r="L30" s="11">
        <v>0.16</v>
      </c>
      <c r="M30" s="11">
        <f>+L30+23%</f>
        <v>0.39</v>
      </c>
      <c r="N30" s="11">
        <f>+M30+32%</f>
        <v>0.71</v>
      </c>
      <c r="O30" s="15"/>
      <c r="P30" s="15"/>
    </row>
    <row r="31" spans="1:16" ht="70.5" customHeight="1" x14ac:dyDescent="0.25">
      <c r="A31" s="2" t="s">
        <v>39</v>
      </c>
      <c r="B31" s="2" t="s">
        <v>40</v>
      </c>
      <c r="C31" s="2" t="s">
        <v>144</v>
      </c>
      <c r="D31" s="2" t="s">
        <v>145</v>
      </c>
      <c r="E31" s="2" t="s">
        <v>42</v>
      </c>
      <c r="F31" s="2" t="s">
        <v>43</v>
      </c>
      <c r="G31" s="2" t="s">
        <v>161</v>
      </c>
      <c r="H31" s="2" t="s">
        <v>162</v>
      </c>
      <c r="I31" s="2" t="s">
        <v>163</v>
      </c>
      <c r="J31" s="11">
        <v>1</v>
      </c>
      <c r="K31" s="2" t="s">
        <v>47</v>
      </c>
      <c r="L31" s="11">
        <v>0.1</v>
      </c>
      <c r="M31" s="11">
        <f>+L31+15%</f>
        <v>0.25</v>
      </c>
      <c r="N31" s="11">
        <f>M31+22%</f>
        <v>0.47</v>
      </c>
      <c r="O31" s="15"/>
      <c r="P31" s="15"/>
    </row>
    <row r="32" spans="1:16" ht="70.5" customHeight="1" x14ac:dyDescent="0.25">
      <c r="A32" s="2" t="s">
        <v>39</v>
      </c>
      <c r="B32" s="2" t="s">
        <v>40</v>
      </c>
      <c r="C32" s="2" t="s">
        <v>144</v>
      </c>
      <c r="D32" s="2" t="s">
        <v>145</v>
      </c>
      <c r="E32" s="2" t="s">
        <v>42</v>
      </c>
      <c r="F32" s="2" t="s">
        <v>43</v>
      </c>
      <c r="G32" s="2" t="s">
        <v>164</v>
      </c>
      <c r="H32" s="2" t="s">
        <v>165</v>
      </c>
      <c r="I32" s="2" t="s">
        <v>166</v>
      </c>
      <c r="J32" s="12">
        <v>1</v>
      </c>
      <c r="K32" s="2" t="s">
        <v>47</v>
      </c>
      <c r="L32" s="11">
        <v>0</v>
      </c>
      <c r="M32" s="12">
        <v>0</v>
      </c>
      <c r="N32" s="12">
        <v>0</v>
      </c>
      <c r="O32" s="15"/>
      <c r="P32" s="15"/>
    </row>
    <row r="33" spans="1:16" ht="70.5" customHeight="1" x14ac:dyDescent="0.25">
      <c r="A33" s="2" t="s">
        <v>167</v>
      </c>
      <c r="B33" s="2" t="s">
        <v>168</v>
      </c>
      <c r="C33" s="2" t="s">
        <v>12</v>
      </c>
      <c r="D33" s="2" t="s">
        <v>169</v>
      </c>
      <c r="E33" s="2" t="s">
        <v>170</v>
      </c>
      <c r="F33" s="2" t="s">
        <v>171</v>
      </c>
      <c r="G33" s="2" t="s">
        <v>172</v>
      </c>
      <c r="H33" s="2" t="s">
        <v>173</v>
      </c>
      <c r="I33" s="2" t="s">
        <v>174</v>
      </c>
      <c r="J33" s="2">
        <v>35000</v>
      </c>
      <c r="K33" s="2" t="s">
        <v>66</v>
      </c>
      <c r="L33" s="2">
        <v>9000</v>
      </c>
      <c r="M33" s="2">
        <v>0</v>
      </c>
      <c r="N33" s="2">
        <v>40000</v>
      </c>
      <c r="O33" s="2">
        <v>0</v>
      </c>
      <c r="P33" s="2" t="s">
        <v>175</v>
      </c>
    </row>
    <row r="34" spans="1:16" ht="70.5" customHeight="1" x14ac:dyDescent="0.25">
      <c r="A34" s="2" t="s">
        <v>167</v>
      </c>
      <c r="B34" s="2" t="s">
        <v>176</v>
      </c>
      <c r="C34" s="2" t="s">
        <v>12</v>
      </c>
      <c r="D34" s="2" t="s">
        <v>177</v>
      </c>
      <c r="E34" s="2" t="s">
        <v>178</v>
      </c>
      <c r="F34" s="2" t="s">
        <v>179</v>
      </c>
      <c r="G34" s="2" t="s">
        <v>180</v>
      </c>
      <c r="H34" s="2" t="s">
        <v>181</v>
      </c>
      <c r="I34" s="2" t="s">
        <v>182</v>
      </c>
      <c r="J34" s="2">
        <v>60</v>
      </c>
      <c r="K34" s="2" t="s">
        <v>66</v>
      </c>
      <c r="L34" s="2">
        <v>0</v>
      </c>
      <c r="M34" s="2">
        <v>0</v>
      </c>
      <c r="N34" s="2">
        <v>60</v>
      </c>
      <c r="O34" s="2">
        <v>1</v>
      </c>
      <c r="P34" s="2" t="s">
        <v>183</v>
      </c>
    </row>
    <row r="35" spans="1:16" ht="70.5" customHeight="1" x14ac:dyDescent="0.25">
      <c r="A35" s="2" t="s">
        <v>167</v>
      </c>
      <c r="B35" s="2" t="s">
        <v>176</v>
      </c>
      <c r="C35" s="2" t="s">
        <v>12</v>
      </c>
      <c r="D35" s="2" t="s">
        <v>184</v>
      </c>
      <c r="E35" s="2" t="s">
        <v>185</v>
      </c>
      <c r="F35" s="2" t="s">
        <v>186</v>
      </c>
      <c r="G35" s="2" t="s">
        <v>187</v>
      </c>
      <c r="H35" s="2" t="s">
        <v>188</v>
      </c>
      <c r="I35" s="2" t="s">
        <v>189</v>
      </c>
      <c r="J35" s="2">
        <v>100</v>
      </c>
      <c r="K35" s="2" t="s">
        <v>47</v>
      </c>
      <c r="L35" s="2">
        <v>60</v>
      </c>
      <c r="M35" s="2">
        <v>70</v>
      </c>
      <c r="N35" s="2">
        <v>100</v>
      </c>
      <c r="O35" s="2">
        <v>3</v>
      </c>
      <c r="P35" s="2" t="s">
        <v>190</v>
      </c>
    </row>
    <row r="36" spans="1:16" ht="70.5" customHeight="1" x14ac:dyDescent="0.25">
      <c r="A36" s="2" t="s">
        <v>167</v>
      </c>
      <c r="B36" s="2" t="s">
        <v>191</v>
      </c>
      <c r="C36" s="2" t="s">
        <v>12</v>
      </c>
      <c r="D36" s="2" t="s">
        <v>169</v>
      </c>
      <c r="E36" s="2" t="s">
        <v>192</v>
      </c>
      <c r="F36" s="2" t="s">
        <v>193</v>
      </c>
      <c r="G36" s="2" t="s">
        <v>194</v>
      </c>
      <c r="H36" s="2" t="s">
        <v>195</v>
      </c>
      <c r="I36" s="2" t="s">
        <v>196</v>
      </c>
      <c r="J36" s="2">
        <v>140</v>
      </c>
      <c r="K36" s="2" t="s">
        <v>66</v>
      </c>
      <c r="L36" s="2">
        <v>0</v>
      </c>
      <c r="M36" s="2">
        <v>0</v>
      </c>
      <c r="N36" s="2">
        <v>140</v>
      </c>
      <c r="O36" s="2">
        <v>0</v>
      </c>
      <c r="P36" s="2" t="s">
        <v>197</v>
      </c>
    </row>
    <row r="37" spans="1:16" ht="70.5" customHeight="1" x14ac:dyDescent="0.25">
      <c r="A37" s="2" t="s">
        <v>167</v>
      </c>
      <c r="B37" s="2" t="s">
        <v>176</v>
      </c>
      <c r="C37" s="2" t="s">
        <v>12</v>
      </c>
      <c r="D37" s="2" t="s">
        <v>198</v>
      </c>
      <c r="E37" s="2" t="s">
        <v>199</v>
      </c>
      <c r="F37" s="2" t="s">
        <v>200</v>
      </c>
      <c r="G37" s="2" t="s">
        <v>201</v>
      </c>
      <c r="H37" s="2" t="s">
        <v>202</v>
      </c>
      <c r="I37" s="2" t="s">
        <v>203</v>
      </c>
      <c r="J37" s="2">
        <v>13</v>
      </c>
      <c r="K37" s="2" t="s">
        <v>66</v>
      </c>
      <c r="L37" s="2">
        <v>0</v>
      </c>
      <c r="M37" s="2">
        <v>0</v>
      </c>
      <c r="N37" s="2">
        <v>13</v>
      </c>
      <c r="O37" s="2">
        <v>1</v>
      </c>
      <c r="P37" s="2" t="s">
        <v>204</v>
      </c>
    </row>
    <row r="38" spans="1:16" ht="70.5" customHeight="1" x14ac:dyDescent="0.25">
      <c r="A38" s="2" t="s">
        <v>167</v>
      </c>
      <c r="B38" s="2" t="s">
        <v>205</v>
      </c>
      <c r="C38" s="2" t="s">
        <v>13</v>
      </c>
      <c r="D38" s="2" t="s">
        <v>206</v>
      </c>
      <c r="E38" s="2" t="s">
        <v>207</v>
      </c>
      <c r="F38" s="2" t="s">
        <v>186</v>
      </c>
      <c r="G38" s="2" t="s">
        <v>208</v>
      </c>
      <c r="H38" s="2" t="s">
        <v>209</v>
      </c>
      <c r="I38" s="2" t="s">
        <v>210</v>
      </c>
      <c r="J38" s="2">
        <v>100</v>
      </c>
      <c r="K38" s="2" t="s">
        <v>47</v>
      </c>
      <c r="L38" s="2">
        <v>0</v>
      </c>
      <c r="M38" s="2">
        <v>0</v>
      </c>
      <c r="N38" s="2">
        <v>0</v>
      </c>
      <c r="O38" s="2">
        <v>35</v>
      </c>
      <c r="P38" s="2" t="s">
        <v>211</v>
      </c>
    </row>
    <row r="39" spans="1:16" ht="70.5" customHeight="1" x14ac:dyDescent="0.25">
      <c r="A39" s="2" t="s">
        <v>167</v>
      </c>
      <c r="B39" s="2" t="s">
        <v>212</v>
      </c>
      <c r="C39" s="2" t="s">
        <v>13</v>
      </c>
      <c r="D39" s="2" t="s">
        <v>206</v>
      </c>
      <c r="E39" s="2" t="s">
        <v>213</v>
      </c>
      <c r="F39" s="2" t="s">
        <v>186</v>
      </c>
      <c r="G39" s="2" t="s">
        <v>214</v>
      </c>
      <c r="H39" s="2" t="s">
        <v>215</v>
      </c>
      <c r="I39" s="2" t="s">
        <v>216</v>
      </c>
      <c r="J39" s="2">
        <v>900</v>
      </c>
      <c r="K39" s="2" t="s">
        <v>66</v>
      </c>
      <c r="L39" s="2">
        <v>0</v>
      </c>
      <c r="M39" s="2">
        <v>100</v>
      </c>
      <c r="N39" s="2">
        <v>800</v>
      </c>
      <c r="O39" s="2">
        <v>0</v>
      </c>
      <c r="P39" s="2" t="s">
        <v>217</v>
      </c>
    </row>
    <row r="40" spans="1:16" ht="70.5" customHeight="1" x14ac:dyDescent="0.25">
      <c r="A40" s="2" t="s">
        <v>167</v>
      </c>
      <c r="B40" s="2" t="s">
        <v>218</v>
      </c>
      <c r="C40" s="2" t="s">
        <v>14</v>
      </c>
      <c r="D40" s="2" t="s">
        <v>219</v>
      </c>
      <c r="E40" s="2" t="s">
        <v>220</v>
      </c>
      <c r="F40" s="2" t="s">
        <v>186</v>
      </c>
      <c r="G40" s="2" t="s">
        <v>221</v>
      </c>
      <c r="H40" s="2" t="s">
        <v>222</v>
      </c>
      <c r="I40" s="2" t="s">
        <v>223</v>
      </c>
      <c r="J40" s="2">
        <v>2095</v>
      </c>
      <c r="K40" s="2" t="s">
        <v>66</v>
      </c>
      <c r="L40" s="2">
        <v>0</v>
      </c>
      <c r="M40" s="2">
        <v>0</v>
      </c>
      <c r="N40" s="2">
        <v>2095</v>
      </c>
      <c r="O40" s="2">
        <v>0</v>
      </c>
      <c r="P40" s="2" t="s">
        <v>224</v>
      </c>
    </row>
    <row r="41" spans="1:16" ht="70.5" customHeight="1" x14ac:dyDescent="0.25">
      <c r="A41" s="2" t="s">
        <v>167</v>
      </c>
      <c r="B41" s="2" t="s">
        <v>225</v>
      </c>
      <c r="C41" s="2" t="s">
        <v>14</v>
      </c>
      <c r="D41" s="2" t="s">
        <v>219</v>
      </c>
      <c r="E41" s="2" t="s">
        <v>226</v>
      </c>
      <c r="F41" s="2" t="s">
        <v>227</v>
      </c>
      <c r="G41" s="2" t="s">
        <v>228</v>
      </c>
      <c r="H41" s="2" t="s">
        <v>229</v>
      </c>
      <c r="I41" s="2" t="s">
        <v>230</v>
      </c>
      <c r="J41" s="2">
        <v>22</v>
      </c>
      <c r="K41" s="2" t="s">
        <v>66</v>
      </c>
      <c r="L41" s="2">
        <v>0</v>
      </c>
      <c r="M41" s="2">
        <v>0</v>
      </c>
      <c r="N41" s="2">
        <v>45</v>
      </c>
      <c r="O41" s="2">
        <v>0</v>
      </c>
      <c r="P41" s="2" t="s">
        <v>224</v>
      </c>
    </row>
    <row r="42" spans="1:16" ht="70.5" customHeight="1" x14ac:dyDescent="0.25">
      <c r="A42" s="2" t="s">
        <v>167</v>
      </c>
      <c r="B42" s="2" t="s">
        <v>225</v>
      </c>
      <c r="C42" s="2" t="s">
        <v>14</v>
      </c>
      <c r="D42" s="2" t="s">
        <v>219</v>
      </c>
      <c r="E42" s="2" t="s">
        <v>231</v>
      </c>
      <c r="F42" s="2" t="s">
        <v>186</v>
      </c>
      <c r="G42" s="2" t="s">
        <v>232</v>
      </c>
      <c r="H42" s="2" t="s">
        <v>233</v>
      </c>
      <c r="I42" s="2" t="s">
        <v>234</v>
      </c>
      <c r="J42" s="2">
        <v>100</v>
      </c>
      <c r="K42" s="2" t="s">
        <v>47</v>
      </c>
      <c r="L42" s="2">
        <v>0</v>
      </c>
      <c r="M42" s="2">
        <v>0</v>
      </c>
      <c r="N42" s="2">
        <v>100</v>
      </c>
      <c r="O42" s="2">
        <v>0</v>
      </c>
      <c r="P42" s="2" t="s">
        <v>235</v>
      </c>
    </row>
    <row r="43" spans="1:16" ht="70.5" customHeight="1" x14ac:dyDescent="0.25">
      <c r="A43" s="2" t="s">
        <v>167</v>
      </c>
      <c r="B43" s="2" t="s">
        <v>236</v>
      </c>
      <c r="C43" s="2" t="s">
        <v>14</v>
      </c>
      <c r="D43" s="2" t="s">
        <v>219</v>
      </c>
      <c r="E43" s="2" t="s">
        <v>237</v>
      </c>
      <c r="F43" s="2" t="s">
        <v>200</v>
      </c>
      <c r="G43" s="2" t="s">
        <v>238</v>
      </c>
      <c r="H43" s="2" t="s">
        <v>239</v>
      </c>
      <c r="I43" s="2" t="s">
        <v>240</v>
      </c>
      <c r="J43" s="2">
        <v>9098</v>
      </c>
      <c r="K43" s="2" t="s">
        <v>66</v>
      </c>
      <c r="L43" s="2">
        <v>0</v>
      </c>
      <c r="M43" s="2">
        <v>250</v>
      </c>
      <c r="N43" s="2">
        <v>7500</v>
      </c>
      <c r="O43" s="2">
        <v>0</v>
      </c>
      <c r="P43" s="2" t="s">
        <v>224</v>
      </c>
    </row>
    <row r="44" spans="1:16" ht="70.5" customHeight="1" x14ac:dyDescent="0.25">
      <c r="A44" s="2" t="s">
        <v>167</v>
      </c>
      <c r="B44" s="2" t="s">
        <v>241</v>
      </c>
      <c r="C44" s="2" t="s">
        <v>14</v>
      </c>
      <c r="D44" s="2" t="s">
        <v>219</v>
      </c>
      <c r="E44" s="2" t="s">
        <v>242</v>
      </c>
      <c r="F44" s="2" t="s">
        <v>243</v>
      </c>
      <c r="G44" s="2" t="s">
        <v>244</v>
      </c>
      <c r="H44" s="2" t="s">
        <v>245</v>
      </c>
      <c r="I44" s="2" t="s">
        <v>246</v>
      </c>
      <c r="J44" s="2">
        <v>12000</v>
      </c>
      <c r="K44" s="2" t="s">
        <v>66</v>
      </c>
      <c r="L44" s="2">
        <v>3333</v>
      </c>
      <c r="M44" s="2">
        <v>7333</v>
      </c>
      <c r="N44" s="2">
        <v>10000</v>
      </c>
      <c r="O44" s="2">
        <v>3330</v>
      </c>
      <c r="P44" s="2" t="s">
        <v>247</v>
      </c>
    </row>
    <row r="45" spans="1:16" ht="70.5" customHeight="1" x14ac:dyDescent="0.25">
      <c r="A45" s="2" t="s">
        <v>167</v>
      </c>
      <c r="B45" s="2" t="s">
        <v>248</v>
      </c>
      <c r="C45" s="2" t="s">
        <v>15</v>
      </c>
      <c r="D45" s="2" t="s">
        <v>249</v>
      </c>
      <c r="E45" s="2" t="s">
        <v>250</v>
      </c>
      <c r="F45" s="2" t="s">
        <v>193</v>
      </c>
      <c r="G45" s="2" t="s">
        <v>251</v>
      </c>
      <c r="H45" s="2" t="s">
        <v>252</v>
      </c>
      <c r="I45" s="2" t="s">
        <v>253</v>
      </c>
      <c r="J45" s="2">
        <v>3</v>
      </c>
      <c r="K45" s="2" t="s">
        <v>66</v>
      </c>
      <c r="L45" s="2">
        <v>0</v>
      </c>
      <c r="M45" s="2">
        <v>0</v>
      </c>
      <c r="N45" s="2">
        <v>1</v>
      </c>
      <c r="O45" s="2">
        <v>0</v>
      </c>
      <c r="P45" s="2" t="s">
        <v>254</v>
      </c>
    </row>
    <row r="46" spans="1:16" ht="70.5" customHeight="1" x14ac:dyDescent="0.25">
      <c r="A46" s="2" t="s">
        <v>167</v>
      </c>
      <c r="B46" s="2" t="s">
        <v>255</v>
      </c>
      <c r="C46" s="2" t="s">
        <v>15</v>
      </c>
      <c r="D46" s="2" t="s">
        <v>249</v>
      </c>
      <c r="E46" s="2" t="s">
        <v>256</v>
      </c>
      <c r="F46" s="2" t="s">
        <v>200</v>
      </c>
      <c r="G46" s="2" t="s">
        <v>257</v>
      </c>
      <c r="H46" s="2" t="s">
        <v>258</v>
      </c>
      <c r="I46" s="2" t="s">
        <v>259</v>
      </c>
      <c r="J46" s="2">
        <v>9000</v>
      </c>
      <c r="K46" s="2" t="s">
        <v>66</v>
      </c>
      <c r="L46" s="2">
        <v>0</v>
      </c>
      <c r="M46" s="2">
        <v>0</v>
      </c>
      <c r="N46" s="2">
        <v>9000</v>
      </c>
      <c r="O46" s="2">
        <v>0</v>
      </c>
      <c r="P46" s="2" t="s">
        <v>260</v>
      </c>
    </row>
    <row r="47" spans="1:16" ht="70.5" customHeight="1" x14ac:dyDescent="0.25">
      <c r="A47" s="2" t="s">
        <v>167</v>
      </c>
      <c r="B47" s="2" t="s">
        <v>248</v>
      </c>
      <c r="C47" s="2" t="s">
        <v>15</v>
      </c>
      <c r="D47" s="2" t="s">
        <v>249</v>
      </c>
      <c r="E47" s="2" t="s">
        <v>256</v>
      </c>
      <c r="F47" s="2" t="s">
        <v>200</v>
      </c>
      <c r="G47" s="2" t="s">
        <v>261</v>
      </c>
      <c r="H47" s="2" t="s">
        <v>262</v>
      </c>
      <c r="I47" s="2" t="s">
        <v>263</v>
      </c>
      <c r="J47" s="2">
        <v>12000</v>
      </c>
      <c r="K47" s="2" t="s">
        <v>66</v>
      </c>
      <c r="L47" s="2">
        <v>0</v>
      </c>
      <c r="M47" s="2">
        <v>0</v>
      </c>
      <c r="N47" s="2">
        <v>12000</v>
      </c>
      <c r="O47" s="2">
        <v>0</v>
      </c>
      <c r="P47" s="2" t="s">
        <v>264</v>
      </c>
    </row>
    <row r="48" spans="1:16" ht="70.5" customHeight="1" x14ac:dyDescent="0.25">
      <c r="A48" s="2" t="s">
        <v>167</v>
      </c>
      <c r="B48" s="2" t="s">
        <v>265</v>
      </c>
      <c r="C48" s="2" t="s">
        <v>15</v>
      </c>
      <c r="D48" s="2" t="s">
        <v>249</v>
      </c>
      <c r="E48" s="2" t="s">
        <v>256</v>
      </c>
      <c r="F48" s="2" t="s">
        <v>200</v>
      </c>
      <c r="G48" s="2" t="s">
        <v>266</v>
      </c>
      <c r="H48" s="2" t="s">
        <v>267</v>
      </c>
      <c r="I48" s="2" t="s">
        <v>268</v>
      </c>
      <c r="J48" s="2">
        <v>12500</v>
      </c>
      <c r="K48" s="2" t="s">
        <v>66</v>
      </c>
      <c r="L48" s="2">
        <v>0</v>
      </c>
      <c r="M48" s="2">
        <v>0</v>
      </c>
      <c r="N48" s="2">
        <v>12500</v>
      </c>
      <c r="O48" s="2">
        <v>0</v>
      </c>
      <c r="P48" s="2" t="s">
        <v>269</v>
      </c>
    </row>
    <row r="49" spans="1:16" ht="70.5" customHeight="1" x14ac:dyDescent="0.25">
      <c r="A49" s="2" t="s">
        <v>167</v>
      </c>
      <c r="B49" s="2" t="s">
        <v>248</v>
      </c>
      <c r="C49" s="2" t="s">
        <v>15</v>
      </c>
      <c r="D49" s="2" t="s">
        <v>249</v>
      </c>
      <c r="E49" s="2" t="s">
        <v>250</v>
      </c>
      <c r="F49" s="2" t="s">
        <v>243</v>
      </c>
      <c r="G49" s="2" t="s">
        <v>270</v>
      </c>
      <c r="H49" s="2" t="s">
        <v>271</v>
      </c>
      <c r="I49" s="2" t="s">
        <v>271</v>
      </c>
      <c r="J49" s="2">
        <v>1</v>
      </c>
      <c r="K49" s="2" t="s">
        <v>66</v>
      </c>
      <c r="L49" s="2">
        <v>0</v>
      </c>
      <c r="M49" s="2">
        <v>0</v>
      </c>
      <c r="N49" s="2">
        <v>1</v>
      </c>
      <c r="O49" s="2">
        <v>0</v>
      </c>
      <c r="P49" s="2" t="s">
        <v>272</v>
      </c>
    </row>
    <row r="50" spans="1:16" ht="70.5" customHeight="1" x14ac:dyDescent="0.25">
      <c r="A50" s="2" t="s">
        <v>167</v>
      </c>
      <c r="B50" s="2" t="s">
        <v>265</v>
      </c>
      <c r="C50" s="2" t="s">
        <v>15</v>
      </c>
      <c r="D50" s="2" t="s">
        <v>249</v>
      </c>
      <c r="E50" s="2" t="s">
        <v>250</v>
      </c>
      <c r="F50" s="2" t="s">
        <v>243</v>
      </c>
      <c r="G50" s="2" t="s">
        <v>273</v>
      </c>
      <c r="H50" s="2" t="s">
        <v>274</v>
      </c>
      <c r="I50" s="2" t="s">
        <v>275</v>
      </c>
      <c r="J50" s="2">
        <v>1</v>
      </c>
      <c r="K50" s="2" t="s">
        <v>66</v>
      </c>
      <c r="L50" s="2">
        <v>0</v>
      </c>
      <c r="M50" s="2">
        <v>0</v>
      </c>
      <c r="N50" s="2">
        <v>1</v>
      </c>
      <c r="O50" s="2">
        <v>0</v>
      </c>
      <c r="P50" s="2" t="s">
        <v>272</v>
      </c>
    </row>
    <row r="51" spans="1:16" ht="70.5" customHeight="1" x14ac:dyDescent="0.25">
      <c r="A51" s="2" t="s">
        <v>167</v>
      </c>
      <c r="B51" s="2" t="s">
        <v>276</v>
      </c>
      <c r="C51" s="2" t="s">
        <v>15</v>
      </c>
      <c r="D51" s="2" t="s">
        <v>249</v>
      </c>
      <c r="E51" s="2" t="s">
        <v>250</v>
      </c>
      <c r="F51" s="2" t="s">
        <v>243</v>
      </c>
      <c r="G51" s="2" t="s">
        <v>277</v>
      </c>
      <c r="H51" s="2" t="s">
        <v>278</v>
      </c>
      <c r="I51" s="2" t="s">
        <v>278</v>
      </c>
      <c r="J51" s="2">
        <v>1</v>
      </c>
      <c r="K51" s="2" t="s">
        <v>66</v>
      </c>
      <c r="L51" s="2">
        <v>0</v>
      </c>
      <c r="M51" s="2">
        <v>0</v>
      </c>
      <c r="N51" s="2">
        <v>1</v>
      </c>
      <c r="O51" s="2">
        <v>0</v>
      </c>
      <c r="P51" s="2" t="s">
        <v>272</v>
      </c>
    </row>
    <row r="52" spans="1:16" ht="70.5" customHeight="1" x14ac:dyDescent="0.25">
      <c r="A52" s="2" t="s">
        <v>167</v>
      </c>
      <c r="B52" s="2" t="s">
        <v>255</v>
      </c>
      <c r="C52" s="2" t="s">
        <v>15</v>
      </c>
      <c r="D52" s="2" t="s">
        <v>249</v>
      </c>
      <c r="E52" s="2" t="s">
        <v>250</v>
      </c>
      <c r="F52" s="2" t="s">
        <v>186</v>
      </c>
      <c r="G52" s="2" t="s">
        <v>279</v>
      </c>
      <c r="H52" s="2" t="s">
        <v>280</v>
      </c>
      <c r="I52" s="2" t="s">
        <v>281</v>
      </c>
      <c r="J52" s="2">
        <v>1450</v>
      </c>
      <c r="K52" s="2" t="s">
        <v>66</v>
      </c>
      <c r="L52" s="2">
        <v>0</v>
      </c>
      <c r="M52" s="2">
        <v>0</v>
      </c>
      <c r="N52" s="2">
        <v>1450</v>
      </c>
      <c r="O52" s="2">
        <v>0</v>
      </c>
      <c r="P52" s="2" t="s">
        <v>282</v>
      </c>
    </row>
    <row r="53" spans="1:16" ht="70.5" customHeight="1" x14ac:dyDescent="0.25">
      <c r="A53" s="2" t="s">
        <v>167</v>
      </c>
      <c r="B53" s="2" t="s">
        <v>40</v>
      </c>
      <c r="C53" s="2" t="s">
        <v>15</v>
      </c>
      <c r="D53" s="2" t="s">
        <v>249</v>
      </c>
      <c r="E53" s="2" t="s">
        <v>250</v>
      </c>
      <c r="F53" s="2" t="s">
        <v>186</v>
      </c>
      <c r="G53" s="2" t="s">
        <v>283</v>
      </c>
      <c r="H53" s="2" t="s">
        <v>284</v>
      </c>
      <c r="I53" s="2" t="s">
        <v>285</v>
      </c>
      <c r="J53" s="2">
        <v>1500</v>
      </c>
      <c r="K53" s="2" t="s">
        <v>66</v>
      </c>
      <c r="L53" s="2">
        <v>0</v>
      </c>
      <c r="M53" s="2">
        <v>0</v>
      </c>
      <c r="N53" s="2">
        <v>1500</v>
      </c>
      <c r="O53" s="2">
        <v>0</v>
      </c>
      <c r="P53" s="2" t="s">
        <v>272</v>
      </c>
    </row>
    <row r="54" spans="1:16" ht="70.5" customHeight="1" x14ac:dyDescent="0.25">
      <c r="A54" s="2" t="s">
        <v>167</v>
      </c>
      <c r="B54" s="2" t="s">
        <v>255</v>
      </c>
      <c r="C54" s="2" t="s">
        <v>15</v>
      </c>
      <c r="D54" s="2" t="s">
        <v>249</v>
      </c>
      <c r="E54" s="2" t="s">
        <v>286</v>
      </c>
      <c r="F54" s="2" t="s">
        <v>186</v>
      </c>
      <c r="G54" s="2" t="s">
        <v>287</v>
      </c>
      <c r="H54" s="2" t="s">
        <v>288</v>
      </c>
      <c r="I54" s="2" t="s">
        <v>289</v>
      </c>
      <c r="J54" s="2">
        <v>2500</v>
      </c>
      <c r="K54" s="2" t="s">
        <v>66</v>
      </c>
      <c r="L54" s="2">
        <v>0</v>
      </c>
      <c r="M54" s="2">
        <v>0</v>
      </c>
      <c r="N54" s="2">
        <v>2500</v>
      </c>
      <c r="O54" s="2">
        <v>0</v>
      </c>
      <c r="P54" s="2" t="s">
        <v>290</v>
      </c>
    </row>
    <row r="55" spans="1:16" ht="70.5" customHeight="1" x14ac:dyDescent="0.25">
      <c r="A55" s="2" t="s">
        <v>167</v>
      </c>
      <c r="B55" s="2" t="s">
        <v>248</v>
      </c>
      <c r="C55" s="2" t="s">
        <v>15</v>
      </c>
      <c r="D55" s="2" t="s">
        <v>249</v>
      </c>
      <c r="E55" s="2" t="s">
        <v>286</v>
      </c>
      <c r="F55" s="2" t="s">
        <v>186</v>
      </c>
      <c r="G55" s="2" t="s">
        <v>291</v>
      </c>
      <c r="H55" s="2" t="s">
        <v>292</v>
      </c>
      <c r="I55" s="2" t="s">
        <v>293</v>
      </c>
      <c r="J55" s="2">
        <v>500</v>
      </c>
      <c r="K55" s="2" t="s">
        <v>66</v>
      </c>
      <c r="L55" s="2">
        <v>0</v>
      </c>
      <c r="M55" s="2">
        <v>0</v>
      </c>
      <c r="N55" s="2">
        <v>500</v>
      </c>
      <c r="O55" s="2">
        <v>0</v>
      </c>
      <c r="P55" s="2" t="s">
        <v>294</v>
      </c>
    </row>
    <row r="56" spans="1:16" ht="70.5" customHeight="1" x14ac:dyDescent="0.25">
      <c r="A56" s="2" t="s">
        <v>167</v>
      </c>
      <c r="B56" s="2" t="s">
        <v>265</v>
      </c>
      <c r="C56" s="2" t="s">
        <v>15</v>
      </c>
      <c r="D56" s="2" t="s">
        <v>249</v>
      </c>
      <c r="E56" s="2" t="s">
        <v>286</v>
      </c>
      <c r="F56" s="2" t="s">
        <v>186</v>
      </c>
      <c r="G56" s="2" t="s">
        <v>295</v>
      </c>
      <c r="H56" s="2" t="s">
        <v>296</v>
      </c>
      <c r="I56" s="2" t="s">
        <v>297</v>
      </c>
      <c r="J56" s="2">
        <v>716</v>
      </c>
      <c r="K56" s="2" t="s">
        <v>66</v>
      </c>
      <c r="L56" s="2">
        <v>0</v>
      </c>
      <c r="M56" s="2">
        <v>0</v>
      </c>
      <c r="N56" s="2">
        <v>500</v>
      </c>
      <c r="O56" s="2">
        <v>0</v>
      </c>
      <c r="P56" s="2" t="s">
        <v>298</v>
      </c>
    </row>
    <row r="57" spans="1:16" ht="70.5" customHeight="1" x14ac:dyDescent="0.25">
      <c r="A57" s="2" t="s">
        <v>299</v>
      </c>
      <c r="B57" s="2" t="s">
        <v>300</v>
      </c>
      <c r="C57" s="2" t="s">
        <v>16</v>
      </c>
      <c r="D57" s="2" t="s">
        <v>301</v>
      </c>
      <c r="E57" s="2" t="s">
        <v>302</v>
      </c>
      <c r="F57" s="2" t="s">
        <v>186</v>
      </c>
      <c r="G57" s="2" t="s">
        <v>303</v>
      </c>
      <c r="H57" s="2" t="s">
        <v>304</v>
      </c>
      <c r="I57" s="2" t="s">
        <v>305</v>
      </c>
      <c r="J57" s="2">
        <v>500</v>
      </c>
      <c r="K57" s="2" t="s">
        <v>66</v>
      </c>
      <c r="L57" s="2">
        <v>0</v>
      </c>
      <c r="M57" s="2">
        <v>0</v>
      </c>
      <c r="N57" s="2">
        <v>0</v>
      </c>
      <c r="O57" s="2">
        <v>0</v>
      </c>
      <c r="P57" s="2" t="s">
        <v>306</v>
      </c>
    </row>
    <row r="58" spans="1:16" ht="70.5" customHeight="1" x14ac:dyDescent="0.25">
      <c r="A58" s="2" t="s">
        <v>299</v>
      </c>
      <c r="B58" s="2" t="s">
        <v>307</v>
      </c>
      <c r="C58" s="2" t="s">
        <v>16</v>
      </c>
      <c r="D58" s="2" t="s">
        <v>301</v>
      </c>
      <c r="E58" s="2" t="s">
        <v>308</v>
      </c>
      <c r="F58" s="2" t="s">
        <v>309</v>
      </c>
      <c r="G58" s="2" t="s">
        <v>310</v>
      </c>
      <c r="H58" s="2" t="s">
        <v>311</v>
      </c>
      <c r="I58" s="2" t="s">
        <v>312</v>
      </c>
      <c r="J58" s="2">
        <v>50</v>
      </c>
      <c r="K58" s="2" t="s">
        <v>66</v>
      </c>
      <c r="L58" s="2">
        <v>0</v>
      </c>
      <c r="M58" s="2">
        <v>0</v>
      </c>
      <c r="N58" s="2">
        <v>0</v>
      </c>
      <c r="O58" s="2">
        <v>0</v>
      </c>
      <c r="P58" s="2" t="s">
        <v>313</v>
      </c>
    </row>
    <row r="59" spans="1:16" ht="70.5" customHeight="1" x14ac:dyDescent="0.25">
      <c r="A59" s="2" t="s">
        <v>299</v>
      </c>
      <c r="B59" s="2" t="s">
        <v>314</v>
      </c>
      <c r="C59" s="2" t="s">
        <v>16</v>
      </c>
      <c r="D59" s="2" t="s">
        <v>301</v>
      </c>
      <c r="E59" s="2" t="s">
        <v>315</v>
      </c>
      <c r="F59" s="2" t="s">
        <v>227</v>
      </c>
      <c r="G59" s="2" t="s">
        <v>316</v>
      </c>
      <c r="H59" s="2" t="s">
        <v>317</v>
      </c>
      <c r="I59" s="2" t="s">
        <v>318</v>
      </c>
      <c r="J59" s="2">
        <v>19</v>
      </c>
      <c r="K59" s="2" t="s">
        <v>66</v>
      </c>
      <c r="L59" s="2">
        <v>0</v>
      </c>
      <c r="M59" s="2">
        <v>0</v>
      </c>
      <c r="N59" s="2">
        <v>0</v>
      </c>
      <c r="O59" s="2">
        <v>0</v>
      </c>
      <c r="P59" s="2" t="s">
        <v>319</v>
      </c>
    </row>
    <row r="60" spans="1:16" ht="70.5" customHeight="1" x14ac:dyDescent="0.25">
      <c r="A60" s="2" t="s">
        <v>299</v>
      </c>
      <c r="B60" s="2" t="s">
        <v>320</v>
      </c>
      <c r="C60" s="2" t="s">
        <v>16</v>
      </c>
      <c r="D60" s="2" t="s">
        <v>301</v>
      </c>
      <c r="E60" s="2" t="s">
        <v>321</v>
      </c>
      <c r="F60" s="2" t="s">
        <v>58</v>
      </c>
      <c r="G60" s="2" t="s">
        <v>322</v>
      </c>
      <c r="H60" s="2" t="s">
        <v>323</v>
      </c>
      <c r="I60" s="2" t="s">
        <v>324</v>
      </c>
      <c r="J60" s="2">
        <v>7200</v>
      </c>
      <c r="K60" s="2" t="s">
        <v>66</v>
      </c>
      <c r="L60" s="2">
        <v>0</v>
      </c>
      <c r="M60" s="2">
        <v>0</v>
      </c>
      <c r="N60" s="2">
        <v>0</v>
      </c>
      <c r="O60" s="2">
        <v>0</v>
      </c>
      <c r="P60" s="2" t="s">
        <v>325</v>
      </c>
    </row>
    <row r="61" spans="1:16" ht="70.5" customHeight="1" x14ac:dyDescent="0.25">
      <c r="A61" s="2" t="s">
        <v>299</v>
      </c>
      <c r="B61" s="2" t="s">
        <v>326</v>
      </c>
      <c r="C61" s="2" t="s">
        <v>16</v>
      </c>
      <c r="D61" s="2" t="s">
        <v>301</v>
      </c>
      <c r="E61" s="2" t="s">
        <v>327</v>
      </c>
      <c r="F61" s="2" t="s">
        <v>309</v>
      </c>
      <c r="G61" s="2" t="s">
        <v>328</v>
      </c>
      <c r="H61" s="2" t="s">
        <v>329</v>
      </c>
      <c r="I61" s="2" t="s">
        <v>330</v>
      </c>
      <c r="J61" s="2">
        <v>4</v>
      </c>
      <c r="K61" s="2" t="s">
        <v>66</v>
      </c>
      <c r="L61" s="2">
        <v>0</v>
      </c>
      <c r="M61" s="2">
        <v>0</v>
      </c>
      <c r="N61" s="2">
        <v>0</v>
      </c>
      <c r="O61" s="2">
        <v>0</v>
      </c>
      <c r="P61" s="2" t="s">
        <v>331</v>
      </c>
    </row>
    <row r="62" spans="1:16" ht="70.5" customHeight="1" x14ac:dyDescent="0.25">
      <c r="A62" s="2" t="s">
        <v>299</v>
      </c>
      <c r="B62" s="2" t="s">
        <v>307</v>
      </c>
      <c r="C62" s="2" t="s">
        <v>16</v>
      </c>
      <c r="D62" s="2" t="s">
        <v>301</v>
      </c>
      <c r="E62" s="2" t="s">
        <v>308</v>
      </c>
      <c r="F62" s="2">
        <v>0</v>
      </c>
      <c r="G62" s="2" t="s">
        <v>332</v>
      </c>
      <c r="H62" s="2" t="s">
        <v>333</v>
      </c>
      <c r="I62" s="2" t="s">
        <v>334</v>
      </c>
      <c r="J62" s="2">
        <v>15</v>
      </c>
      <c r="K62" s="2" t="s">
        <v>66</v>
      </c>
      <c r="L62" s="2">
        <v>0</v>
      </c>
      <c r="M62" s="2">
        <v>0</v>
      </c>
      <c r="N62" s="2">
        <v>0</v>
      </c>
      <c r="O62" s="2">
        <v>0</v>
      </c>
      <c r="P62" s="2" t="s">
        <v>335</v>
      </c>
    </row>
    <row r="63" spans="1:16" ht="70.5" customHeight="1" x14ac:dyDescent="0.25">
      <c r="A63" s="2" t="s">
        <v>299</v>
      </c>
      <c r="B63" s="2" t="s">
        <v>336</v>
      </c>
      <c r="C63" s="2" t="s">
        <v>16</v>
      </c>
      <c r="D63" s="2" t="s">
        <v>301</v>
      </c>
      <c r="E63" s="2" t="s">
        <v>337</v>
      </c>
      <c r="F63" s="2" t="s">
        <v>227</v>
      </c>
      <c r="G63" s="2" t="s">
        <v>338</v>
      </c>
      <c r="H63" s="2" t="s">
        <v>339</v>
      </c>
      <c r="I63" s="2" t="s">
        <v>340</v>
      </c>
      <c r="J63" s="2">
        <v>12</v>
      </c>
      <c r="K63" s="2" t="s">
        <v>66</v>
      </c>
      <c r="L63" s="2">
        <v>0</v>
      </c>
      <c r="M63" s="2">
        <v>0</v>
      </c>
      <c r="N63" s="2">
        <v>0</v>
      </c>
      <c r="O63" s="2">
        <v>0</v>
      </c>
      <c r="P63" s="2" t="s">
        <v>341</v>
      </c>
    </row>
    <row r="64" spans="1:16" ht="90" x14ac:dyDescent="0.25">
      <c r="A64" s="2" t="s">
        <v>299</v>
      </c>
      <c r="B64" s="2" t="s">
        <v>326</v>
      </c>
      <c r="C64" s="2" t="s">
        <v>16</v>
      </c>
      <c r="D64" s="2" t="s">
        <v>301</v>
      </c>
      <c r="E64" s="2" t="s">
        <v>342</v>
      </c>
      <c r="F64" s="2" t="s">
        <v>200</v>
      </c>
      <c r="G64" s="2" t="s">
        <v>343</v>
      </c>
      <c r="H64" s="2" t="s">
        <v>344</v>
      </c>
      <c r="I64" s="2" t="s">
        <v>345</v>
      </c>
      <c r="J64" s="2">
        <v>50000</v>
      </c>
      <c r="K64" s="2" t="s">
        <v>66</v>
      </c>
      <c r="L64" s="2">
        <v>0</v>
      </c>
      <c r="M64" s="2">
        <v>0</v>
      </c>
      <c r="N64" s="2">
        <v>0</v>
      </c>
      <c r="O64" s="2">
        <v>0</v>
      </c>
      <c r="P64" s="2" t="s">
        <v>346</v>
      </c>
    </row>
    <row r="65" spans="1:16" ht="90" x14ac:dyDescent="0.25">
      <c r="A65" s="2" t="s">
        <v>299</v>
      </c>
      <c r="B65" s="2" t="s">
        <v>314</v>
      </c>
      <c r="C65" s="2" t="s">
        <v>16</v>
      </c>
      <c r="D65" s="2" t="s">
        <v>301</v>
      </c>
      <c r="E65" s="2" t="s">
        <v>315</v>
      </c>
      <c r="F65" s="2">
        <v>0</v>
      </c>
      <c r="G65" s="2" t="s">
        <v>347</v>
      </c>
      <c r="H65" s="2" t="s">
        <v>348</v>
      </c>
      <c r="I65" s="2" t="s">
        <v>349</v>
      </c>
      <c r="J65" s="2">
        <v>382</v>
      </c>
      <c r="K65" s="2" t="s">
        <v>66</v>
      </c>
      <c r="L65" s="2">
        <v>0</v>
      </c>
      <c r="M65" s="2">
        <v>0</v>
      </c>
      <c r="N65" s="2">
        <v>0</v>
      </c>
      <c r="O65" s="2">
        <v>0</v>
      </c>
      <c r="P65" s="2" t="s">
        <v>350</v>
      </c>
    </row>
  </sheetData>
  <autoFilter ref="A1:P65" xr:uid="{BAC3E342-A252-40F9-9F2D-AD21EE4E5A07}"/>
  <sortState xmlns:xlrd2="http://schemas.microsoft.com/office/spreadsheetml/2017/richdata2" ref="A2:P11">
    <sortCondition ref="C2:C1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6D67-6B1A-48E4-B286-A29FFDBCE252}">
  <sheetPr filterMode="1"/>
  <dimension ref="B1:AC66"/>
  <sheetViews>
    <sheetView tabSelected="1" zoomScale="90" zoomScaleNormal="90" workbookViewId="0">
      <pane ySplit="7" topLeftCell="A58" activePane="bottomLeft" state="frozen"/>
      <selection pane="bottomLeft" activeCell="A58" sqref="A58"/>
    </sheetView>
  </sheetViews>
  <sheetFormatPr baseColWidth="10" defaultColWidth="11.42578125" defaultRowHeight="60.75" customHeight="1" x14ac:dyDescent="0.25"/>
  <cols>
    <col min="1" max="1" width="3.7109375" customWidth="1"/>
    <col min="2" max="2" width="11.42578125" style="8"/>
    <col min="3" max="3" width="47.85546875" customWidth="1"/>
    <col min="4" max="4" width="21.28515625" bestFit="1" customWidth="1"/>
    <col min="5" max="5" width="22.140625" customWidth="1"/>
    <col min="6" max="6" width="13.7109375" customWidth="1"/>
    <col min="7" max="8" width="11.85546875" customWidth="1"/>
    <col min="9" max="11" width="29.7109375" customWidth="1"/>
    <col min="12" max="12" width="6.7109375" bestFit="1" customWidth="1"/>
    <col min="13" max="13" width="11.7109375" bestFit="1" customWidth="1"/>
    <col min="14" max="14" width="11.85546875" customWidth="1"/>
    <col min="15" max="15" width="16.140625" customWidth="1"/>
    <col min="16" max="16" width="12.85546875" customWidth="1"/>
    <col min="17" max="17" width="26.140625" hidden="1" customWidth="1"/>
    <col min="18" max="18" width="21.85546875" hidden="1" customWidth="1"/>
    <col min="19" max="19" width="19.5703125" hidden="1" customWidth="1"/>
    <col min="20" max="20" width="61.28515625" style="7" hidden="1" customWidth="1"/>
    <col min="21" max="22" width="21.85546875" hidden="1" customWidth="1"/>
    <col min="23" max="23" width="26.42578125" hidden="1" customWidth="1"/>
    <col min="24" max="24" width="74.7109375" style="7" hidden="1" customWidth="1"/>
    <col min="25" max="25" width="22.5703125" hidden="1" customWidth="1"/>
    <col min="26" max="26" width="23.28515625" hidden="1" customWidth="1"/>
    <col min="27" max="27" width="26.42578125" bestFit="1" customWidth="1"/>
    <col min="28" max="28" width="82.42578125" customWidth="1"/>
    <col min="29" max="29" width="11.42578125" customWidth="1"/>
  </cols>
  <sheetData>
    <row r="1" spans="2:29" ht="26.25" customHeight="1" thickTop="1" x14ac:dyDescent="0.25">
      <c r="B1" s="102" t="e" vm="1">
        <v>#VALUE!</v>
      </c>
      <c r="C1" s="102"/>
      <c r="D1" s="103" t="s">
        <v>495</v>
      </c>
      <c r="E1" s="104"/>
      <c r="F1" s="104"/>
      <c r="G1" s="104"/>
      <c r="H1" s="104"/>
      <c r="I1" s="104"/>
      <c r="J1" s="104"/>
      <c r="K1" s="104"/>
      <c r="L1" s="104"/>
      <c r="M1" s="104"/>
      <c r="N1" s="104"/>
      <c r="O1" s="104"/>
      <c r="P1" s="104"/>
      <c r="Q1" s="104"/>
      <c r="R1" s="104"/>
      <c r="S1" s="104"/>
      <c r="T1" s="104"/>
      <c r="U1" s="104"/>
      <c r="V1" s="104"/>
      <c r="W1" s="104"/>
      <c r="X1" s="104"/>
      <c r="Y1" s="104"/>
      <c r="Z1" s="104"/>
      <c r="AA1" s="104"/>
      <c r="AB1" s="105"/>
    </row>
    <row r="2" spans="2:29" ht="26.25" customHeight="1" x14ac:dyDescent="0.25">
      <c r="B2" s="102"/>
      <c r="C2" s="102"/>
      <c r="D2" s="106" t="s">
        <v>679</v>
      </c>
      <c r="E2" s="107"/>
      <c r="F2" s="107"/>
      <c r="G2" s="107"/>
      <c r="H2" s="107"/>
      <c r="I2" s="107"/>
      <c r="J2" s="107"/>
      <c r="K2" s="107"/>
      <c r="L2" s="107"/>
      <c r="M2" s="107"/>
      <c r="N2" s="107"/>
      <c r="O2" s="107"/>
      <c r="P2" s="107"/>
      <c r="Q2" s="107"/>
      <c r="R2" s="107"/>
      <c r="S2" s="107"/>
      <c r="T2" s="107"/>
      <c r="U2" s="107"/>
      <c r="V2" s="107"/>
      <c r="W2" s="107"/>
      <c r="X2" s="107"/>
      <c r="Y2" s="107"/>
      <c r="Z2" s="107"/>
      <c r="AA2" s="107"/>
      <c r="AB2" s="108"/>
    </row>
    <row r="3" spans="2:29" ht="26.25" customHeight="1" thickBot="1" x14ac:dyDescent="0.3">
      <c r="B3" s="102"/>
      <c r="C3" s="102"/>
      <c r="D3" s="109" t="s">
        <v>680</v>
      </c>
      <c r="E3" s="110"/>
      <c r="F3" s="110"/>
      <c r="G3" s="110"/>
      <c r="H3" s="110"/>
      <c r="I3" s="110"/>
      <c r="J3" s="110"/>
      <c r="K3" s="110"/>
      <c r="L3" s="110"/>
      <c r="M3" s="110"/>
      <c r="N3" s="110"/>
      <c r="O3" s="110"/>
      <c r="P3" s="110"/>
      <c r="Q3" s="110"/>
      <c r="R3" s="110"/>
      <c r="S3" s="110"/>
      <c r="T3" s="110"/>
      <c r="U3" s="110"/>
      <c r="V3" s="110"/>
      <c r="W3" s="110"/>
      <c r="X3" s="110"/>
      <c r="Y3" s="110"/>
      <c r="Z3" s="110"/>
      <c r="AA3" s="110"/>
      <c r="AB3" s="111"/>
    </row>
    <row r="4" spans="2:29" ht="12.75" customHeight="1" thickTop="1" x14ac:dyDescent="0.25">
      <c r="E4" s="46"/>
      <c r="F4" s="46"/>
      <c r="G4" s="47"/>
      <c r="H4" s="47"/>
      <c r="I4" s="47"/>
      <c r="J4" s="47"/>
      <c r="K4" s="47"/>
      <c r="L4" s="47"/>
      <c r="M4" s="47"/>
      <c r="N4" s="47"/>
      <c r="O4" s="47"/>
      <c r="P4" s="47"/>
      <c r="Q4" s="47"/>
      <c r="R4" s="47"/>
      <c r="S4" s="47"/>
      <c r="T4" s="48"/>
      <c r="U4" s="49"/>
    </row>
    <row r="5" spans="2:29" ht="12.75" customHeight="1" x14ac:dyDescent="0.25">
      <c r="S5" s="116" t="s">
        <v>351</v>
      </c>
      <c r="T5" s="117"/>
      <c r="U5" s="117" t="s">
        <v>352</v>
      </c>
      <c r="V5" s="117"/>
      <c r="W5" s="117"/>
      <c r="X5" s="117"/>
      <c r="Y5" s="114" t="s">
        <v>608</v>
      </c>
      <c r="Z5" s="114"/>
      <c r="AA5" s="114"/>
      <c r="AB5" s="115"/>
    </row>
    <row r="6" spans="2:29" s="5" customFormat="1" ht="60.75" customHeight="1" x14ac:dyDescent="0.3">
      <c r="B6" s="95" t="s">
        <v>353</v>
      </c>
      <c r="C6" s="93" t="s">
        <v>23</v>
      </c>
      <c r="D6" s="93" t="s">
        <v>24</v>
      </c>
      <c r="E6" s="93" t="s">
        <v>25</v>
      </c>
      <c r="F6" s="93" t="s">
        <v>26</v>
      </c>
      <c r="G6" s="93" t="s">
        <v>27</v>
      </c>
      <c r="H6" s="93" t="s">
        <v>28</v>
      </c>
      <c r="I6" s="93" t="s">
        <v>29</v>
      </c>
      <c r="J6" s="93" t="s">
        <v>30</v>
      </c>
      <c r="K6" s="97" t="s">
        <v>31</v>
      </c>
      <c r="L6" s="93" t="s">
        <v>354</v>
      </c>
      <c r="M6" s="93" t="s">
        <v>33</v>
      </c>
      <c r="N6" s="99" t="s">
        <v>356</v>
      </c>
      <c r="O6" s="100"/>
      <c r="P6" s="101"/>
      <c r="Q6" s="93" t="s">
        <v>357</v>
      </c>
      <c r="R6" s="93" t="s">
        <v>358</v>
      </c>
      <c r="S6" s="93" t="s">
        <v>678</v>
      </c>
      <c r="T6" s="93" t="s">
        <v>38</v>
      </c>
      <c r="U6" s="93" t="s">
        <v>359</v>
      </c>
      <c r="V6" s="93" t="s">
        <v>360</v>
      </c>
      <c r="W6" s="93" t="s">
        <v>361</v>
      </c>
      <c r="X6" s="93" t="s">
        <v>362</v>
      </c>
      <c r="Y6" s="93" t="s">
        <v>359</v>
      </c>
      <c r="Z6" s="93" t="s">
        <v>360</v>
      </c>
      <c r="AA6" s="93" t="s">
        <v>606</v>
      </c>
      <c r="AB6" s="112" t="s">
        <v>607</v>
      </c>
    </row>
    <row r="7" spans="2:29" s="5" customFormat="1" ht="30" customHeight="1" x14ac:dyDescent="0.3">
      <c r="B7" s="96"/>
      <c r="C7" s="94"/>
      <c r="D7" s="94"/>
      <c r="E7" s="94"/>
      <c r="F7" s="94"/>
      <c r="G7" s="94"/>
      <c r="H7" s="94"/>
      <c r="I7" s="94"/>
      <c r="J7" s="94"/>
      <c r="K7" s="98"/>
      <c r="L7" s="94"/>
      <c r="M7" s="94"/>
      <c r="N7" s="88" t="s">
        <v>363</v>
      </c>
      <c r="O7" s="88" t="s">
        <v>364</v>
      </c>
      <c r="P7" s="88" t="s">
        <v>365</v>
      </c>
      <c r="Q7" s="94"/>
      <c r="R7" s="94"/>
      <c r="S7" s="94"/>
      <c r="T7" s="94"/>
      <c r="U7" s="94"/>
      <c r="V7" s="94"/>
      <c r="W7" s="94"/>
      <c r="X7" s="94"/>
      <c r="Y7" s="94"/>
      <c r="Z7" s="94"/>
      <c r="AA7" s="94"/>
      <c r="AB7" s="113"/>
    </row>
    <row r="8" spans="2:29" s="92" customFormat="1" ht="96" hidden="1" customHeight="1" x14ac:dyDescent="0.25">
      <c r="B8" s="50">
        <v>1</v>
      </c>
      <c r="C8" s="51" t="s">
        <v>39</v>
      </c>
      <c r="D8" s="51" t="s">
        <v>40</v>
      </c>
      <c r="E8" s="51" t="s">
        <v>1</v>
      </c>
      <c r="F8" s="51" t="s">
        <v>41</v>
      </c>
      <c r="G8" s="51" t="s">
        <v>42</v>
      </c>
      <c r="H8" s="51" t="s">
        <v>43</v>
      </c>
      <c r="I8" s="51" t="s">
        <v>44</v>
      </c>
      <c r="J8" s="51" t="s">
        <v>45</v>
      </c>
      <c r="K8" s="51" t="s">
        <v>46</v>
      </c>
      <c r="L8" s="51">
        <v>80</v>
      </c>
      <c r="M8" s="51" t="s">
        <v>47</v>
      </c>
      <c r="N8" s="51">
        <v>80</v>
      </c>
      <c r="O8" s="51">
        <v>80</v>
      </c>
      <c r="P8" s="51">
        <v>80</v>
      </c>
      <c r="Q8" s="51" t="s">
        <v>366</v>
      </c>
      <c r="R8" s="52" t="s">
        <v>366</v>
      </c>
      <c r="S8" s="53">
        <v>52</v>
      </c>
      <c r="T8" s="54" t="s">
        <v>48</v>
      </c>
      <c r="U8" s="55">
        <v>495</v>
      </c>
      <c r="V8" s="55">
        <v>502</v>
      </c>
      <c r="W8" s="56">
        <f>+(U8/V8)*100</f>
        <v>98.605577689243034</v>
      </c>
      <c r="X8" s="57" t="s">
        <v>674</v>
      </c>
      <c r="Y8" s="55">
        <v>1152</v>
      </c>
      <c r="Z8" s="55">
        <v>550</v>
      </c>
      <c r="AA8" s="58">
        <f t="shared" ref="AA8:AA9" si="0">+IF(ISERROR((Y8/Z8)*100),"-",(Y8/Z8)*100)</f>
        <v>209.45454545454547</v>
      </c>
      <c r="AB8" s="89" t="s">
        <v>690</v>
      </c>
      <c r="AC8" s="90">
        <v>1</v>
      </c>
    </row>
    <row r="9" spans="2:29" s="92" customFormat="1" ht="96" hidden="1" customHeight="1" x14ac:dyDescent="0.25">
      <c r="B9" s="50">
        <v>2</v>
      </c>
      <c r="C9" s="59" t="s">
        <v>39</v>
      </c>
      <c r="D9" s="51" t="s">
        <v>40</v>
      </c>
      <c r="E9" s="59" t="s">
        <v>49</v>
      </c>
      <c r="F9" s="59" t="s">
        <v>50</v>
      </c>
      <c r="G9" s="59" t="s">
        <v>42</v>
      </c>
      <c r="H9" s="59" t="s">
        <v>43</v>
      </c>
      <c r="I9" s="59" t="s">
        <v>51</v>
      </c>
      <c r="J9" s="59" t="s">
        <v>52</v>
      </c>
      <c r="K9" s="59" t="s">
        <v>53</v>
      </c>
      <c r="L9" s="59">
        <v>100</v>
      </c>
      <c r="M9" s="59" t="s">
        <v>47</v>
      </c>
      <c r="N9" s="59" t="s">
        <v>366</v>
      </c>
      <c r="O9" s="59" t="s">
        <v>366</v>
      </c>
      <c r="P9" s="59">
        <v>100</v>
      </c>
      <c r="Q9" s="51" t="s">
        <v>366</v>
      </c>
      <c r="R9" s="52" t="s">
        <v>366</v>
      </c>
      <c r="S9" s="53">
        <v>0</v>
      </c>
      <c r="T9" s="54" t="s">
        <v>367</v>
      </c>
      <c r="U9" s="55">
        <v>0</v>
      </c>
      <c r="V9" s="55">
        <v>19</v>
      </c>
      <c r="W9" s="60">
        <f t="shared" ref="W9:W11" si="1">+(IF(ISERROR(U9/V9)*100,"-",(U9/V9)*100))</f>
        <v>0</v>
      </c>
      <c r="X9" s="61" t="s">
        <v>368</v>
      </c>
      <c r="Y9" s="55">
        <v>1</v>
      </c>
      <c r="Z9" s="55">
        <v>1</v>
      </c>
      <c r="AA9" s="62">
        <f t="shared" si="0"/>
        <v>100</v>
      </c>
      <c r="AB9" s="63" t="s">
        <v>646</v>
      </c>
      <c r="AC9" s="91">
        <f>+AA9/L9</f>
        <v>1</v>
      </c>
    </row>
    <row r="10" spans="2:29" s="92" customFormat="1" ht="96" hidden="1" customHeight="1" x14ac:dyDescent="0.25">
      <c r="B10" s="50">
        <v>3</v>
      </c>
      <c r="C10" s="59" t="s">
        <v>39</v>
      </c>
      <c r="D10" s="51" t="s">
        <v>40</v>
      </c>
      <c r="E10" s="59" t="s">
        <v>49</v>
      </c>
      <c r="F10" s="59" t="s">
        <v>50</v>
      </c>
      <c r="G10" s="59" t="s">
        <v>42</v>
      </c>
      <c r="H10" s="59" t="s">
        <v>43</v>
      </c>
      <c r="I10" s="59" t="s">
        <v>54</v>
      </c>
      <c r="J10" s="59" t="s">
        <v>55</v>
      </c>
      <c r="K10" s="59" t="s">
        <v>369</v>
      </c>
      <c r="L10" s="59">
        <v>80</v>
      </c>
      <c r="M10" s="59" t="s">
        <v>47</v>
      </c>
      <c r="N10" s="59" t="s">
        <v>366</v>
      </c>
      <c r="O10" s="59" t="s">
        <v>366</v>
      </c>
      <c r="P10" s="59">
        <v>80</v>
      </c>
      <c r="Q10" s="51" t="s">
        <v>366</v>
      </c>
      <c r="R10" s="52" t="s">
        <v>366</v>
      </c>
      <c r="S10" s="53">
        <v>21</v>
      </c>
      <c r="T10" s="64" t="s">
        <v>370</v>
      </c>
      <c r="U10" s="55">
        <v>48</v>
      </c>
      <c r="V10" s="55">
        <v>100</v>
      </c>
      <c r="W10" s="60">
        <f t="shared" si="1"/>
        <v>48</v>
      </c>
      <c r="X10" s="65" t="s">
        <v>631</v>
      </c>
      <c r="Y10" s="55">
        <v>82</v>
      </c>
      <c r="Z10" s="55">
        <v>100</v>
      </c>
      <c r="AA10" s="62">
        <f>+IF(ISERROR((Y10/Z10)*100),"-",(Y10/Z10)*100)</f>
        <v>82</v>
      </c>
      <c r="AB10" s="63" t="s">
        <v>653</v>
      </c>
      <c r="AC10" s="91">
        <f>+AA10/L10</f>
        <v>1.0249999999999999</v>
      </c>
    </row>
    <row r="11" spans="2:29" s="92" customFormat="1" ht="96" hidden="1" customHeight="1" x14ac:dyDescent="0.25">
      <c r="B11" s="50">
        <v>4</v>
      </c>
      <c r="C11" s="59" t="s">
        <v>39</v>
      </c>
      <c r="D11" s="51" t="s">
        <v>40</v>
      </c>
      <c r="E11" s="66" t="s">
        <v>2</v>
      </c>
      <c r="F11" s="59" t="s">
        <v>57</v>
      </c>
      <c r="G11" s="59" t="s">
        <v>42</v>
      </c>
      <c r="H11" s="59" t="s">
        <v>58</v>
      </c>
      <c r="I11" s="59" t="s">
        <v>59</v>
      </c>
      <c r="J11" s="59" t="s">
        <v>60</v>
      </c>
      <c r="K11" s="59" t="s">
        <v>61</v>
      </c>
      <c r="L11" s="59">
        <v>100</v>
      </c>
      <c r="M11" s="59" t="s">
        <v>47</v>
      </c>
      <c r="N11" s="59" t="s">
        <v>366</v>
      </c>
      <c r="O11" s="59" t="s">
        <v>366</v>
      </c>
      <c r="P11" s="59">
        <v>100</v>
      </c>
      <c r="Q11" s="51" t="s">
        <v>366</v>
      </c>
      <c r="R11" s="52" t="s">
        <v>366</v>
      </c>
      <c r="S11" s="53">
        <v>100</v>
      </c>
      <c r="T11" s="54" t="s">
        <v>62</v>
      </c>
      <c r="U11" s="55">
        <v>2</v>
      </c>
      <c r="V11" s="55">
        <v>2</v>
      </c>
      <c r="W11" s="60">
        <f t="shared" si="1"/>
        <v>100</v>
      </c>
      <c r="X11" s="65" t="s">
        <v>371</v>
      </c>
      <c r="Y11" s="55">
        <v>8</v>
      </c>
      <c r="Z11" s="55">
        <v>8</v>
      </c>
      <c r="AA11" s="58">
        <f>+IF(ISERROR((Y11/Z11)*100),"-",(Y11/Z11)*100)</f>
        <v>100</v>
      </c>
      <c r="AB11" s="67" t="s">
        <v>630</v>
      </c>
      <c r="AC11" s="91">
        <f>+AA11/L11</f>
        <v>1</v>
      </c>
    </row>
    <row r="12" spans="2:29" s="92" customFormat="1" ht="96" hidden="1" customHeight="1" x14ac:dyDescent="0.25">
      <c r="B12" s="50">
        <v>5</v>
      </c>
      <c r="C12" s="59" t="s">
        <v>39</v>
      </c>
      <c r="D12" s="51" t="s">
        <v>40</v>
      </c>
      <c r="E12" s="66" t="s">
        <v>2</v>
      </c>
      <c r="F12" s="59" t="s">
        <v>57</v>
      </c>
      <c r="G12" s="59" t="s">
        <v>42</v>
      </c>
      <c r="H12" s="59" t="s">
        <v>58</v>
      </c>
      <c r="I12" s="59" t="s">
        <v>63</v>
      </c>
      <c r="J12" s="59" t="s">
        <v>64</v>
      </c>
      <c r="K12" s="59" t="s">
        <v>65</v>
      </c>
      <c r="L12" s="59">
        <v>3</v>
      </c>
      <c r="M12" s="59" t="s">
        <v>66</v>
      </c>
      <c r="N12" s="59">
        <v>1</v>
      </c>
      <c r="O12" s="59">
        <v>2</v>
      </c>
      <c r="P12" s="59">
        <v>3</v>
      </c>
      <c r="Q12" s="59" t="s">
        <v>366</v>
      </c>
      <c r="R12" s="68" t="s">
        <v>366</v>
      </c>
      <c r="S12" s="53">
        <v>3</v>
      </c>
      <c r="T12" s="54" t="s">
        <v>67</v>
      </c>
      <c r="U12" s="69" t="s">
        <v>366</v>
      </c>
      <c r="V12" s="69" t="s">
        <v>366</v>
      </c>
      <c r="W12" s="62">
        <v>3</v>
      </c>
      <c r="X12" s="65" t="s">
        <v>372</v>
      </c>
      <c r="Y12" s="69" t="s">
        <v>366</v>
      </c>
      <c r="Z12" s="69" t="s">
        <v>366</v>
      </c>
      <c r="AA12" s="62">
        <v>8</v>
      </c>
      <c r="AB12" s="67" t="s">
        <v>663</v>
      </c>
      <c r="AC12" s="90">
        <v>1</v>
      </c>
    </row>
    <row r="13" spans="2:29" s="92" customFormat="1" ht="96" hidden="1" customHeight="1" x14ac:dyDescent="0.25">
      <c r="B13" s="50">
        <v>6</v>
      </c>
      <c r="C13" s="59" t="s">
        <v>39</v>
      </c>
      <c r="D13" s="51" t="s">
        <v>40</v>
      </c>
      <c r="E13" s="66" t="s">
        <v>68</v>
      </c>
      <c r="F13" s="59" t="s">
        <v>373</v>
      </c>
      <c r="G13" s="59" t="s">
        <v>42</v>
      </c>
      <c r="H13" s="59" t="s">
        <v>43</v>
      </c>
      <c r="I13" s="59" t="s">
        <v>69</v>
      </c>
      <c r="J13" s="59" t="s">
        <v>70</v>
      </c>
      <c r="K13" s="59" t="s">
        <v>71</v>
      </c>
      <c r="L13" s="59">
        <v>100</v>
      </c>
      <c r="M13" s="59" t="s">
        <v>47</v>
      </c>
      <c r="N13" s="59" t="s">
        <v>366</v>
      </c>
      <c r="O13" s="59" t="s">
        <v>366</v>
      </c>
      <c r="P13" s="59">
        <v>100</v>
      </c>
      <c r="Q13" s="51" t="s">
        <v>366</v>
      </c>
      <c r="R13" s="52" t="s">
        <v>366</v>
      </c>
      <c r="S13" s="53">
        <v>0</v>
      </c>
      <c r="T13" s="54" t="s">
        <v>374</v>
      </c>
      <c r="U13" s="55">
        <v>0</v>
      </c>
      <c r="V13" s="55">
        <v>0</v>
      </c>
      <c r="W13" s="60" t="str">
        <f t="shared" ref="W13:W17" si="2">+(IF(ISERROR(U13/V13)*100,"-",(U13/V13)*100))</f>
        <v>-</v>
      </c>
      <c r="X13" s="65" t="s">
        <v>375</v>
      </c>
      <c r="Y13" s="55">
        <v>16</v>
      </c>
      <c r="Z13" s="55">
        <v>16</v>
      </c>
      <c r="AA13" s="62">
        <f t="shared" ref="AA13:AA17" si="3">+IF(ISERROR((Y13/Z13)*100),"-",(Y13/Z13)*100)</f>
        <v>100</v>
      </c>
      <c r="AB13" s="67" t="s">
        <v>616</v>
      </c>
      <c r="AC13" s="91">
        <f>+AA13/L13</f>
        <v>1</v>
      </c>
    </row>
    <row r="14" spans="2:29" s="92" customFormat="1" ht="96" hidden="1" customHeight="1" x14ac:dyDescent="0.25">
      <c r="B14" s="50">
        <v>7</v>
      </c>
      <c r="C14" s="59" t="s">
        <v>39</v>
      </c>
      <c r="D14" s="51" t="s">
        <v>40</v>
      </c>
      <c r="E14" s="66" t="s">
        <v>3</v>
      </c>
      <c r="F14" s="59" t="s">
        <v>72</v>
      </c>
      <c r="G14" s="59" t="s">
        <v>42</v>
      </c>
      <c r="H14" s="59" t="s">
        <v>43</v>
      </c>
      <c r="I14" s="59" t="s">
        <v>82</v>
      </c>
      <c r="J14" s="59" t="s">
        <v>74</v>
      </c>
      <c r="K14" s="59" t="s">
        <v>75</v>
      </c>
      <c r="L14" s="59">
        <v>100</v>
      </c>
      <c r="M14" s="59" t="s">
        <v>47</v>
      </c>
      <c r="N14" s="59" t="s">
        <v>366</v>
      </c>
      <c r="O14" s="59" t="s">
        <v>366</v>
      </c>
      <c r="P14" s="59">
        <v>100</v>
      </c>
      <c r="Q14" s="51" t="s">
        <v>366</v>
      </c>
      <c r="R14" s="52" t="s">
        <v>366</v>
      </c>
      <c r="S14" s="53">
        <v>0</v>
      </c>
      <c r="T14" s="54" t="s">
        <v>76</v>
      </c>
      <c r="U14" s="55">
        <v>25</v>
      </c>
      <c r="V14" s="55">
        <v>100</v>
      </c>
      <c r="W14" s="60">
        <f t="shared" si="2"/>
        <v>25</v>
      </c>
      <c r="X14" s="65" t="s">
        <v>376</v>
      </c>
      <c r="Y14" s="55">
        <v>100</v>
      </c>
      <c r="Z14" s="55">
        <v>100</v>
      </c>
      <c r="AA14" s="62">
        <f t="shared" si="3"/>
        <v>100</v>
      </c>
      <c r="AB14" s="70" t="s">
        <v>662</v>
      </c>
      <c r="AC14" s="91">
        <f>+AA14/L14</f>
        <v>1</v>
      </c>
    </row>
    <row r="15" spans="2:29" s="92" customFormat="1" ht="96" hidden="1" customHeight="1" x14ac:dyDescent="0.25">
      <c r="B15" s="50">
        <v>8</v>
      </c>
      <c r="C15" s="59" t="s">
        <v>39</v>
      </c>
      <c r="D15" s="51" t="s">
        <v>40</v>
      </c>
      <c r="E15" s="66" t="s">
        <v>4</v>
      </c>
      <c r="F15" s="59" t="s">
        <v>77</v>
      </c>
      <c r="G15" s="59" t="s">
        <v>42</v>
      </c>
      <c r="H15" s="59" t="s">
        <v>43</v>
      </c>
      <c r="I15" s="59" t="s">
        <v>78</v>
      </c>
      <c r="J15" s="59" t="s">
        <v>79</v>
      </c>
      <c r="K15" s="59" t="s">
        <v>80</v>
      </c>
      <c r="L15" s="59">
        <v>100</v>
      </c>
      <c r="M15" s="59" t="s">
        <v>47</v>
      </c>
      <c r="N15" s="59">
        <v>100</v>
      </c>
      <c r="O15" s="59">
        <v>100</v>
      </c>
      <c r="P15" s="59">
        <v>100</v>
      </c>
      <c r="Q15" s="51" t="s">
        <v>366</v>
      </c>
      <c r="R15" s="52" t="s">
        <v>366</v>
      </c>
      <c r="S15" s="53">
        <v>100</v>
      </c>
      <c r="T15" s="54" t="s">
        <v>81</v>
      </c>
      <c r="U15" s="55">
        <v>125</v>
      </c>
      <c r="V15" s="55">
        <v>125</v>
      </c>
      <c r="W15" s="60">
        <f t="shared" si="2"/>
        <v>100</v>
      </c>
      <c r="X15" s="61" t="s">
        <v>377</v>
      </c>
      <c r="Y15" s="55">
        <v>143</v>
      </c>
      <c r="Z15" s="55">
        <v>143</v>
      </c>
      <c r="AA15" s="62">
        <f t="shared" si="3"/>
        <v>100</v>
      </c>
      <c r="AB15" s="71" t="s">
        <v>644</v>
      </c>
      <c r="AC15" s="91">
        <f>+AA15/L15</f>
        <v>1</v>
      </c>
    </row>
    <row r="16" spans="2:29" s="92" customFormat="1" ht="96" hidden="1" customHeight="1" x14ac:dyDescent="0.25">
      <c r="B16" s="50">
        <v>9</v>
      </c>
      <c r="C16" s="59" t="s">
        <v>39</v>
      </c>
      <c r="D16" s="51" t="s">
        <v>40</v>
      </c>
      <c r="E16" s="66" t="s">
        <v>4</v>
      </c>
      <c r="F16" s="59" t="s">
        <v>77</v>
      </c>
      <c r="G16" s="59" t="s">
        <v>42</v>
      </c>
      <c r="H16" s="59" t="s">
        <v>43</v>
      </c>
      <c r="I16" s="59" t="s">
        <v>82</v>
      </c>
      <c r="J16" s="59" t="s">
        <v>83</v>
      </c>
      <c r="K16" s="59" t="s">
        <v>84</v>
      </c>
      <c r="L16" s="59">
        <v>95</v>
      </c>
      <c r="M16" s="59" t="s">
        <v>47</v>
      </c>
      <c r="N16" s="59">
        <v>95</v>
      </c>
      <c r="O16" s="59">
        <v>95</v>
      </c>
      <c r="P16" s="59">
        <v>95</v>
      </c>
      <c r="Q16" s="51" t="s">
        <v>366</v>
      </c>
      <c r="R16" s="52" t="s">
        <v>366</v>
      </c>
      <c r="S16" s="53">
        <v>76</v>
      </c>
      <c r="T16" s="54" t="s">
        <v>85</v>
      </c>
      <c r="U16" s="55">
        <v>84</v>
      </c>
      <c r="V16" s="55">
        <v>127</v>
      </c>
      <c r="W16" s="56">
        <f t="shared" si="2"/>
        <v>66.141732283464577</v>
      </c>
      <c r="X16" s="61" t="s">
        <v>378</v>
      </c>
      <c r="Y16" s="55">
        <v>115</v>
      </c>
      <c r="Z16" s="55">
        <v>175</v>
      </c>
      <c r="AA16" s="58">
        <f t="shared" si="3"/>
        <v>65.714285714285708</v>
      </c>
      <c r="AB16" s="71" t="s">
        <v>633</v>
      </c>
      <c r="AC16" s="91">
        <f>+AA16/L16</f>
        <v>0.69172932330827064</v>
      </c>
    </row>
    <row r="17" spans="2:29" s="92" customFormat="1" ht="96" hidden="1" customHeight="1" x14ac:dyDescent="0.25">
      <c r="B17" s="50">
        <v>10</v>
      </c>
      <c r="C17" s="59" t="s">
        <v>39</v>
      </c>
      <c r="D17" s="51" t="s">
        <v>40</v>
      </c>
      <c r="E17" s="66" t="s">
        <v>5</v>
      </c>
      <c r="F17" s="59" t="s">
        <v>379</v>
      </c>
      <c r="G17" s="59" t="s">
        <v>42</v>
      </c>
      <c r="H17" s="59" t="s">
        <v>43</v>
      </c>
      <c r="I17" s="59" t="s">
        <v>87</v>
      </c>
      <c r="J17" s="59" t="s">
        <v>88</v>
      </c>
      <c r="K17" s="59" t="s">
        <v>89</v>
      </c>
      <c r="L17" s="59">
        <v>100</v>
      </c>
      <c r="M17" s="59" t="s">
        <v>47</v>
      </c>
      <c r="N17" s="59">
        <v>100</v>
      </c>
      <c r="O17" s="59">
        <v>100</v>
      </c>
      <c r="P17" s="59">
        <v>100</v>
      </c>
      <c r="Q17" s="51" t="s">
        <v>366</v>
      </c>
      <c r="R17" s="52" t="s">
        <v>366</v>
      </c>
      <c r="S17" s="53">
        <v>100</v>
      </c>
      <c r="T17" s="54" t="s">
        <v>90</v>
      </c>
      <c r="U17" s="55">
        <v>464</v>
      </c>
      <c r="V17" s="55">
        <v>464</v>
      </c>
      <c r="W17" s="60">
        <f t="shared" si="2"/>
        <v>100</v>
      </c>
      <c r="X17" s="61" t="s">
        <v>380</v>
      </c>
      <c r="Y17" s="55">
        <v>987</v>
      </c>
      <c r="Z17" s="55">
        <v>987</v>
      </c>
      <c r="AA17" s="62">
        <f t="shared" si="3"/>
        <v>100</v>
      </c>
      <c r="AB17" s="71" t="s">
        <v>617</v>
      </c>
      <c r="AC17" s="91">
        <f>+AA17/L17</f>
        <v>1</v>
      </c>
    </row>
    <row r="18" spans="2:29" s="92" customFormat="1" ht="96" hidden="1" customHeight="1" x14ac:dyDescent="0.25">
      <c r="B18" s="50">
        <v>11</v>
      </c>
      <c r="C18" s="59" t="s">
        <v>39</v>
      </c>
      <c r="D18" s="51" t="s">
        <v>40</v>
      </c>
      <c r="E18" s="66" t="s">
        <v>6</v>
      </c>
      <c r="F18" s="59" t="s">
        <v>91</v>
      </c>
      <c r="G18" s="59" t="s">
        <v>42</v>
      </c>
      <c r="H18" s="59" t="s">
        <v>43</v>
      </c>
      <c r="I18" s="59" t="s">
        <v>92</v>
      </c>
      <c r="J18" s="59" t="s">
        <v>93</v>
      </c>
      <c r="K18" s="59" t="s">
        <v>94</v>
      </c>
      <c r="L18" s="59">
        <v>44</v>
      </c>
      <c r="M18" s="59" t="s">
        <v>66</v>
      </c>
      <c r="N18" s="59" t="s">
        <v>366</v>
      </c>
      <c r="O18" s="59">
        <v>40</v>
      </c>
      <c r="P18" s="59">
        <v>44</v>
      </c>
      <c r="Q18" s="59" t="s">
        <v>366</v>
      </c>
      <c r="R18" s="68" t="s">
        <v>366</v>
      </c>
      <c r="S18" s="53">
        <v>35</v>
      </c>
      <c r="T18" s="54" t="s">
        <v>634</v>
      </c>
      <c r="U18" s="69" t="s">
        <v>366</v>
      </c>
      <c r="V18" s="69" t="s">
        <v>366</v>
      </c>
      <c r="W18" s="62">
        <v>41</v>
      </c>
      <c r="X18" s="61" t="s">
        <v>635</v>
      </c>
      <c r="Y18" s="69"/>
      <c r="Z18" s="69"/>
      <c r="AA18" s="62">
        <v>45</v>
      </c>
      <c r="AB18" s="70" t="s">
        <v>683</v>
      </c>
      <c r="AC18" s="91">
        <f>+W18/L18</f>
        <v>0.93181818181818177</v>
      </c>
    </row>
    <row r="19" spans="2:29" s="92" customFormat="1" ht="96" hidden="1" customHeight="1" x14ac:dyDescent="0.25">
      <c r="B19" s="50">
        <v>12</v>
      </c>
      <c r="C19" s="59" t="s">
        <v>39</v>
      </c>
      <c r="D19" s="51" t="s">
        <v>40</v>
      </c>
      <c r="E19" s="66" t="s">
        <v>6</v>
      </c>
      <c r="F19" s="59" t="s">
        <v>91</v>
      </c>
      <c r="G19" s="59" t="s">
        <v>42</v>
      </c>
      <c r="H19" s="59" t="s">
        <v>58</v>
      </c>
      <c r="I19" s="59" t="s">
        <v>96</v>
      </c>
      <c r="J19" s="59" t="s">
        <v>97</v>
      </c>
      <c r="K19" s="59" t="s">
        <v>98</v>
      </c>
      <c r="L19" s="59">
        <v>60</v>
      </c>
      <c r="M19" s="59" t="s">
        <v>66</v>
      </c>
      <c r="N19" s="59">
        <v>16</v>
      </c>
      <c r="O19" s="59">
        <v>42</v>
      </c>
      <c r="P19" s="59">
        <v>60</v>
      </c>
      <c r="Q19" s="59" t="s">
        <v>366</v>
      </c>
      <c r="R19" s="68" t="s">
        <v>366</v>
      </c>
      <c r="S19" s="53">
        <v>5</v>
      </c>
      <c r="T19" s="54" t="s">
        <v>686</v>
      </c>
      <c r="U19" s="69" t="s">
        <v>366</v>
      </c>
      <c r="V19" s="69" t="s">
        <v>366</v>
      </c>
      <c r="W19" s="62">
        <v>38</v>
      </c>
      <c r="X19" s="61" t="s">
        <v>685</v>
      </c>
      <c r="Y19" s="69"/>
      <c r="Z19" s="69"/>
      <c r="AA19" s="62">
        <v>83</v>
      </c>
      <c r="AB19" s="70" t="s">
        <v>684</v>
      </c>
      <c r="AC19" s="90">
        <v>1</v>
      </c>
    </row>
    <row r="20" spans="2:29" s="92" customFormat="1" ht="127.5" hidden="1" customHeight="1" x14ac:dyDescent="0.25">
      <c r="B20" s="50">
        <v>13</v>
      </c>
      <c r="C20" s="59" t="s">
        <v>39</v>
      </c>
      <c r="D20" s="51" t="s">
        <v>40</v>
      </c>
      <c r="E20" s="66" t="s">
        <v>6</v>
      </c>
      <c r="F20" s="59" t="s">
        <v>91</v>
      </c>
      <c r="G20" s="59" t="s">
        <v>42</v>
      </c>
      <c r="H20" s="59" t="s">
        <v>58</v>
      </c>
      <c r="I20" s="59" t="s">
        <v>100</v>
      </c>
      <c r="J20" s="59" t="s">
        <v>101</v>
      </c>
      <c r="K20" s="59" t="s">
        <v>102</v>
      </c>
      <c r="L20" s="59">
        <v>100</v>
      </c>
      <c r="M20" s="59" t="s">
        <v>47</v>
      </c>
      <c r="N20" s="59" t="s">
        <v>366</v>
      </c>
      <c r="O20" s="59">
        <v>67</v>
      </c>
      <c r="P20" s="59">
        <v>100</v>
      </c>
      <c r="Q20" s="51" t="s">
        <v>366</v>
      </c>
      <c r="R20" s="52" t="s">
        <v>366</v>
      </c>
      <c r="S20" s="53">
        <v>34</v>
      </c>
      <c r="T20" s="54" t="s">
        <v>103</v>
      </c>
      <c r="U20" s="55">
        <v>67</v>
      </c>
      <c r="V20" s="55">
        <v>100</v>
      </c>
      <c r="W20" s="60">
        <f>+(U20/V20)*100</f>
        <v>67</v>
      </c>
      <c r="X20" s="61" t="s">
        <v>636</v>
      </c>
      <c r="Y20" s="69">
        <v>80</v>
      </c>
      <c r="Z20" s="69">
        <v>100</v>
      </c>
      <c r="AA20" s="62">
        <f t="shared" ref="AA20:AA21" si="4">+IF(ISERROR((Y20/Z20)*100),"-",(Y20/Z20)*100)</f>
        <v>80</v>
      </c>
      <c r="AB20" s="70" t="s">
        <v>687</v>
      </c>
      <c r="AC20" s="91">
        <f>+W20/L20</f>
        <v>0.67</v>
      </c>
    </row>
    <row r="21" spans="2:29" s="92" customFormat="1" ht="96" hidden="1" customHeight="1" x14ac:dyDescent="0.25">
      <c r="B21" s="50">
        <v>14</v>
      </c>
      <c r="C21" s="59" t="s">
        <v>39</v>
      </c>
      <c r="D21" s="59" t="s">
        <v>40</v>
      </c>
      <c r="E21" s="66" t="s">
        <v>7</v>
      </c>
      <c r="F21" s="59" t="s">
        <v>104</v>
      </c>
      <c r="G21" s="59" t="s">
        <v>42</v>
      </c>
      <c r="H21" s="59" t="s">
        <v>43</v>
      </c>
      <c r="I21" s="59" t="s">
        <v>105</v>
      </c>
      <c r="J21" s="59" t="s">
        <v>106</v>
      </c>
      <c r="K21" s="59" t="s">
        <v>106</v>
      </c>
      <c r="L21" s="59">
        <v>100</v>
      </c>
      <c r="M21" s="59" t="s">
        <v>47</v>
      </c>
      <c r="N21" s="59" t="s">
        <v>366</v>
      </c>
      <c r="O21" s="59" t="s">
        <v>366</v>
      </c>
      <c r="P21" s="59">
        <v>100</v>
      </c>
      <c r="Q21" s="51" t="s">
        <v>366</v>
      </c>
      <c r="R21" s="52" t="s">
        <v>366</v>
      </c>
      <c r="S21" s="53">
        <v>0</v>
      </c>
      <c r="T21" s="54" t="s">
        <v>381</v>
      </c>
      <c r="U21" s="55">
        <v>20</v>
      </c>
      <c r="V21" s="55">
        <v>100</v>
      </c>
      <c r="W21" s="72">
        <f>+(U21/V21)*100</f>
        <v>20</v>
      </c>
      <c r="X21" s="61" t="s">
        <v>382</v>
      </c>
      <c r="Y21" s="55">
        <v>100</v>
      </c>
      <c r="Z21" s="55">
        <v>100</v>
      </c>
      <c r="AA21" s="62">
        <f t="shared" si="4"/>
        <v>100</v>
      </c>
      <c r="AB21" s="71" t="s">
        <v>623</v>
      </c>
      <c r="AC21" s="91">
        <f t="shared" ref="AC21:AC29" si="5">+AA21/L21</f>
        <v>1</v>
      </c>
    </row>
    <row r="22" spans="2:29" s="92" customFormat="1" ht="96" hidden="1" customHeight="1" x14ac:dyDescent="0.25">
      <c r="B22" s="50">
        <v>15</v>
      </c>
      <c r="C22" s="59" t="s">
        <v>39</v>
      </c>
      <c r="D22" s="59" t="s">
        <v>40</v>
      </c>
      <c r="E22" s="59" t="s">
        <v>7</v>
      </c>
      <c r="F22" s="59" t="s">
        <v>104</v>
      </c>
      <c r="G22" s="59" t="s">
        <v>42</v>
      </c>
      <c r="H22" s="59" t="s">
        <v>43</v>
      </c>
      <c r="I22" s="59" t="s">
        <v>108</v>
      </c>
      <c r="J22" s="59" t="s">
        <v>109</v>
      </c>
      <c r="K22" s="59" t="s">
        <v>109</v>
      </c>
      <c r="L22" s="59">
        <v>1</v>
      </c>
      <c r="M22" s="59" t="s">
        <v>66</v>
      </c>
      <c r="N22" s="59" t="s">
        <v>366</v>
      </c>
      <c r="O22" s="59" t="s">
        <v>366</v>
      </c>
      <c r="P22" s="59">
        <v>1</v>
      </c>
      <c r="Q22" s="59" t="s">
        <v>366</v>
      </c>
      <c r="R22" s="68" t="s">
        <v>366</v>
      </c>
      <c r="S22" s="53">
        <v>0</v>
      </c>
      <c r="T22" s="54" t="s">
        <v>383</v>
      </c>
      <c r="U22" s="69" t="s">
        <v>366</v>
      </c>
      <c r="V22" s="69" t="s">
        <v>366</v>
      </c>
      <c r="W22" s="62">
        <v>0</v>
      </c>
      <c r="X22" s="61" t="s">
        <v>384</v>
      </c>
      <c r="Y22" s="69" t="s">
        <v>366</v>
      </c>
      <c r="Z22" s="69" t="s">
        <v>366</v>
      </c>
      <c r="AA22" s="62">
        <v>1</v>
      </c>
      <c r="AB22" s="71" t="s">
        <v>654</v>
      </c>
      <c r="AC22" s="91">
        <f t="shared" si="5"/>
        <v>1</v>
      </c>
    </row>
    <row r="23" spans="2:29" s="92" customFormat="1" ht="96" hidden="1" customHeight="1" x14ac:dyDescent="0.25">
      <c r="B23" s="50">
        <v>16</v>
      </c>
      <c r="C23" s="59" t="s">
        <v>39</v>
      </c>
      <c r="D23" s="59" t="s">
        <v>40</v>
      </c>
      <c r="E23" s="59" t="s">
        <v>7</v>
      </c>
      <c r="F23" s="59" t="s">
        <v>104</v>
      </c>
      <c r="G23" s="59" t="s">
        <v>42</v>
      </c>
      <c r="H23" s="59" t="s">
        <v>43</v>
      </c>
      <c r="I23" s="59" t="s">
        <v>110</v>
      </c>
      <c r="J23" s="59" t="s">
        <v>111</v>
      </c>
      <c r="K23" s="59" t="s">
        <v>111</v>
      </c>
      <c r="L23" s="59">
        <v>11</v>
      </c>
      <c r="M23" s="59" t="s">
        <v>66</v>
      </c>
      <c r="N23" s="59" t="s">
        <v>366</v>
      </c>
      <c r="O23" s="59">
        <v>4</v>
      </c>
      <c r="P23" s="59">
        <v>11</v>
      </c>
      <c r="Q23" s="59" t="s">
        <v>366</v>
      </c>
      <c r="R23" s="68" t="s">
        <v>366</v>
      </c>
      <c r="S23" s="53">
        <v>3</v>
      </c>
      <c r="T23" s="54" t="s">
        <v>385</v>
      </c>
      <c r="U23" s="69" t="s">
        <v>366</v>
      </c>
      <c r="V23" s="69" t="s">
        <v>366</v>
      </c>
      <c r="W23" s="62">
        <v>9</v>
      </c>
      <c r="X23" s="61" t="s">
        <v>386</v>
      </c>
      <c r="Y23" s="69" t="s">
        <v>366</v>
      </c>
      <c r="Z23" s="69" t="s">
        <v>366</v>
      </c>
      <c r="AA23" s="62">
        <v>11</v>
      </c>
      <c r="AB23" s="71" t="s">
        <v>655</v>
      </c>
      <c r="AC23" s="91">
        <f t="shared" si="5"/>
        <v>1</v>
      </c>
    </row>
    <row r="24" spans="2:29" s="92" customFormat="1" ht="96" hidden="1" customHeight="1" x14ac:dyDescent="0.25">
      <c r="B24" s="50">
        <v>17</v>
      </c>
      <c r="C24" s="59" t="s">
        <v>39</v>
      </c>
      <c r="D24" s="59" t="s">
        <v>40</v>
      </c>
      <c r="E24" s="59" t="s">
        <v>7</v>
      </c>
      <c r="F24" s="59" t="s">
        <v>104</v>
      </c>
      <c r="G24" s="59" t="s">
        <v>42</v>
      </c>
      <c r="H24" s="59" t="s">
        <v>43</v>
      </c>
      <c r="I24" s="59" t="s">
        <v>113</v>
      </c>
      <c r="J24" s="59" t="s">
        <v>114</v>
      </c>
      <c r="K24" s="59" t="s">
        <v>115</v>
      </c>
      <c r="L24" s="59">
        <v>100</v>
      </c>
      <c r="M24" s="59" t="s">
        <v>47</v>
      </c>
      <c r="N24" s="59" t="s">
        <v>366</v>
      </c>
      <c r="O24" s="59" t="s">
        <v>366</v>
      </c>
      <c r="P24" s="59">
        <v>100</v>
      </c>
      <c r="Q24" s="51" t="s">
        <v>366</v>
      </c>
      <c r="R24" s="52" t="s">
        <v>366</v>
      </c>
      <c r="S24" s="53">
        <v>0</v>
      </c>
      <c r="T24" s="54" t="s">
        <v>107</v>
      </c>
      <c r="U24" s="55">
        <v>1</v>
      </c>
      <c r="V24" s="55">
        <v>4</v>
      </c>
      <c r="W24" s="73">
        <f>+U24/V24</f>
        <v>0.25</v>
      </c>
      <c r="X24" s="61" t="s">
        <v>387</v>
      </c>
      <c r="Y24" s="55">
        <v>4</v>
      </c>
      <c r="Z24" s="55">
        <v>4</v>
      </c>
      <c r="AA24" s="62">
        <f t="shared" ref="AA24:AA28" si="6">+IF(ISERROR((Y24/Z24)*100),"-",(Y24/Z24)*100)</f>
        <v>100</v>
      </c>
      <c r="AB24" s="71" t="s">
        <v>682</v>
      </c>
      <c r="AC24" s="91">
        <f t="shared" si="5"/>
        <v>1</v>
      </c>
    </row>
    <row r="25" spans="2:29" s="92" customFormat="1" ht="96" hidden="1" customHeight="1" x14ac:dyDescent="0.25">
      <c r="B25" s="50">
        <v>18</v>
      </c>
      <c r="C25" s="59" t="s">
        <v>39</v>
      </c>
      <c r="D25" s="59" t="s">
        <v>40</v>
      </c>
      <c r="E25" s="59" t="s">
        <v>8</v>
      </c>
      <c r="F25" s="59" t="s">
        <v>116</v>
      </c>
      <c r="G25" s="59" t="s">
        <v>42</v>
      </c>
      <c r="H25" s="59" t="s">
        <v>43</v>
      </c>
      <c r="I25" s="59" t="s">
        <v>117</v>
      </c>
      <c r="J25" s="59" t="s">
        <v>118</v>
      </c>
      <c r="K25" s="59" t="s">
        <v>119</v>
      </c>
      <c r="L25" s="59">
        <v>100</v>
      </c>
      <c r="M25" s="59" t="s">
        <v>47</v>
      </c>
      <c r="N25" s="59">
        <v>100</v>
      </c>
      <c r="O25" s="59">
        <v>100</v>
      </c>
      <c r="P25" s="59">
        <v>100</v>
      </c>
      <c r="Q25" s="51" t="s">
        <v>366</v>
      </c>
      <c r="R25" s="52" t="s">
        <v>366</v>
      </c>
      <c r="S25" s="53">
        <v>100</v>
      </c>
      <c r="T25" s="54" t="s">
        <v>120</v>
      </c>
      <c r="U25" s="55">
        <v>8</v>
      </c>
      <c r="V25" s="55">
        <v>8</v>
      </c>
      <c r="W25" s="60">
        <f>+(IF(ISERROR(U25/V25)*100,"-",(U25/V25)*100))</f>
        <v>100</v>
      </c>
      <c r="X25" s="61" t="s">
        <v>388</v>
      </c>
      <c r="Y25" s="55">
        <v>12</v>
      </c>
      <c r="Z25" s="55">
        <v>12</v>
      </c>
      <c r="AA25" s="62">
        <f t="shared" si="6"/>
        <v>100</v>
      </c>
      <c r="AB25" s="71" t="s">
        <v>643</v>
      </c>
      <c r="AC25" s="91">
        <f t="shared" si="5"/>
        <v>1</v>
      </c>
    </row>
    <row r="26" spans="2:29" s="92" customFormat="1" ht="96" hidden="1" customHeight="1" x14ac:dyDescent="0.25">
      <c r="B26" s="50">
        <v>19</v>
      </c>
      <c r="C26" s="59" t="s">
        <v>39</v>
      </c>
      <c r="D26" s="59" t="s">
        <v>40</v>
      </c>
      <c r="E26" s="59" t="s">
        <v>8</v>
      </c>
      <c r="F26" s="59" t="s">
        <v>116</v>
      </c>
      <c r="G26" s="59" t="s">
        <v>42</v>
      </c>
      <c r="H26" s="59" t="s">
        <v>43</v>
      </c>
      <c r="I26" s="59" t="s">
        <v>121</v>
      </c>
      <c r="J26" s="59" t="s">
        <v>122</v>
      </c>
      <c r="K26" s="59" t="s">
        <v>123</v>
      </c>
      <c r="L26" s="59">
        <v>80</v>
      </c>
      <c r="M26" s="59" t="s">
        <v>47</v>
      </c>
      <c r="N26" s="59">
        <v>80</v>
      </c>
      <c r="O26" s="59">
        <v>80</v>
      </c>
      <c r="P26" s="59">
        <v>80</v>
      </c>
      <c r="Q26" s="51" t="s">
        <v>366</v>
      </c>
      <c r="R26" s="52" t="s">
        <v>366</v>
      </c>
      <c r="S26" s="53">
        <v>36</v>
      </c>
      <c r="T26" s="74" t="s">
        <v>124</v>
      </c>
      <c r="U26" s="55">
        <v>1510</v>
      </c>
      <c r="V26" s="55">
        <v>2596</v>
      </c>
      <c r="W26" s="56">
        <f t="shared" ref="W26:W27" si="7">+(IF(ISERROR(U26/V26)*100,"-",(U26/V26)*100))</f>
        <v>58.166409861325121</v>
      </c>
      <c r="X26" s="61" t="s">
        <v>389</v>
      </c>
      <c r="Y26" s="55">
        <v>6391</v>
      </c>
      <c r="Z26" s="55">
        <v>13332</v>
      </c>
      <c r="AA26" s="58">
        <f t="shared" si="6"/>
        <v>47.937293729372939</v>
      </c>
      <c r="AB26" s="71" t="s">
        <v>681</v>
      </c>
      <c r="AC26" s="91">
        <f t="shared" si="5"/>
        <v>0.59921617161716179</v>
      </c>
    </row>
    <row r="27" spans="2:29" s="92" customFormat="1" ht="96" hidden="1" customHeight="1" x14ac:dyDescent="0.25">
      <c r="B27" s="50">
        <v>20</v>
      </c>
      <c r="C27" s="59" t="s">
        <v>39</v>
      </c>
      <c r="D27" s="59" t="s">
        <v>40</v>
      </c>
      <c r="E27" s="59" t="s">
        <v>9</v>
      </c>
      <c r="F27" s="59" t="s">
        <v>390</v>
      </c>
      <c r="G27" s="59" t="s">
        <v>42</v>
      </c>
      <c r="H27" s="59" t="s">
        <v>43</v>
      </c>
      <c r="I27" s="59" t="s">
        <v>125</v>
      </c>
      <c r="J27" s="59" t="s">
        <v>126</v>
      </c>
      <c r="K27" s="59" t="s">
        <v>127</v>
      </c>
      <c r="L27" s="59">
        <v>100</v>
      </c>
      <c r="M27" s="59" t="s">
        <v>47</v>
      </c>
      <c r="N27" s="59">
        <v>100</v>
      </c>
      <c r="O27" s="59">
        <v>100</v>
      </c>
      <c r="P27" s="59">
        <v>100</v>
      </c>
      <c r="Q27" s="51" t="s">
        <v>366</v>
      </c>
      <c r="R27" s="52" t="s">
        <v>366</v>
      </c>
      <c r="S27" s="53">
        <v>0</v>
      </c>
      <c r="T27" s="54" t="s">
        <v>128</v>
      </c>
      <c r="U27" s="75">
        <v>42000000000</v>
      </c>
      <c r="V27" s="75">
        <v>72000000000</v>
      </c>
      <c r="W27" s="56">
        <f t="shared" si="7"/>
        <v>58.333333333333336</v>
      </c>
      <c r="X27" s="61" t="s">
        <v>391</v>
      </c>
      <c r="Y27" s="75">
        <v>43923188048.720001</v>
      </c>
      <c r="Z27" s="75">
        <v>78617234914</v>
      </c>
      <c r="AA27" s="58">
        <f t="shared" si="6"/>
        <v>55.869667887414145</v>
      </c>
      <c r="AB27" s="70" t="s">
        <v>648</v>
      </c>
      <c r="AC27" s="91">
        <f t="shared" si="5"/>
        <v>0.55869667887414143</v>
      </c>
    </row>
    <row r="28" spans="2:29" s="92" customFormat="1" ht="96" hidden="1" customHeight="1" x14ac:dyDescent="0.25">
      <c r="B28" s="50">
        <v>21</v>
      </c>
      <c r="C28" s="59" t="s">
        <v>39</v>
      </c>
      <c r="D28" s="51" t="s">
        <v>40</v>
      </c>
      <c r="E28" s="59" t="s">
        <v>10</v>
      </c>
      <c r="F28" s="59" t="s">
        <v>392</v>
      </c>
      <c r="G28" s="59" t="s">
        <v>42</v>
      </c>
      <c r="H28" s="59" t="s">
        <v>43</v>
      </c>
      <c r="I28" s="59" t="s">
        <v>130</v>
      </c>
      <c r="J28" s="59" t="s">
        <v>131</v>
      </c>
      <c r="K28" s="59" t="s">
        <v>132</v>
      </c>
      <c r="L28" s="59">
        <v>100</v>
      </c>
      <c r="M28" s="59" t="s">
        <v>47</v>
      </c>
      <c r="N28" s="59" t="s">
        <v>366</v>
      </c>
      <c r="O28" s="59">
        <v>20</v>
      </c>
      <c r="P28" s="59">
        <v>100</v>
      </c>
      <c r="Q28" s="51" t="s">
        <v>366</v>
      </c>
      <c r="R28" s="52" t="s">
        <v>366</v>
      </c>
      <c r="S28" s="53">
        <v>30</v>
      </c>
      <c r="T28" s="54" t="s">
        <v>393</v>
      </c>
      <c r="U28" s="55">
        <v>8</v>
      </c>
      <c r="V28" s="55">
        <v>10</v>
      </c>
      <c r="W28" s="73">
        <f>+U28/V28</f>
        <v>0.8</v>
      </c>
      <c r="X28" s="61" t="s">
        <v>632</v>
      </c>
      <c r="Y28" s="55">
        <v>10</v>
      </c>
      <c r="Z28" s="55">
        <v>10</v>
      </c>
      <c r="AA28" s="62">
        <f t="shared" si="6"/>
        <v>100</v>
      </c>
      <c r="AB28" s="70" t="s">
        <v>673</v>
      </c>
      <c r="AC28" s="91">
        <f t="shared" si="5"/>
        <v>1</v>
      </c>
    </row>
    <row r="29" spans="2:29" s="92" customFormat="1" ht="96" hidden="1" customHeight="1" x14ac:dyDescent="0.25">
      <c r="B29" s="50">
        <v>22</v>
      </c>
      <c r="C29" s="59" t="s">
        <v>39</v>
      </c>
      <c r="D29" s="59" t="s">
        <v>40</v>
      </c>
      <c r="E29" s="59" t="s">
        <v>10</v>
      </c>
      <c r="F29" s="59" t="s">
        <v>133</v>
      </c>
      <c r="G29" s="59" t="s">
        <v>42</v>
      </c>
      <c r="H29" s="59" t="s">
        <v>43</v>
      </c>
      <c r="I29" s="59" t="s">
        <v>134</v>
      </c>
      <c r="J29" s="59" t="s">
        <v>135</v>
      </c>
      <c r="K29" s="59" t="s">
        <v>135</v>
      </c>
      <c r="L29" s="59">
        <v>12</v>
      </c>
      <c r="M29" s="59" t="s">
        <v>66</v>
      </c>
      <c r="N29" s="59">
        <v>6</v>
      </c>
      <c r="O29" s="59">
        <v>9</v>
      </c>
      <c r="P29" s="59">
        <v>12</v>
      </c>
      <c r="Q29" s="59" t="s">
        <v>366</v>
      </c>
      <c r="R29" s="59" t="s">
        <v>366</v>
      </c>
      <c r="S29" s="62">
        <v>6</v>
      </c>
      <c r="T29" s="61" t="s">
        <v>637</v>
      </c>
      <c r="U29" s="69" t="s">
        <v>366</v>
      </c>
      <c r="V29" s="69" t="s">
        <v>366</v>
      </c>
      <c r="W29" s="62">
        <v>9</v>
      </c>
      <c r="X29" s="61" t="s">
        <v>638</v>
      </c>
      <c r="Y29" s="69" t="s">
        <v>366</v>
      </c>
      <c r="Z29" s="69" t="s">
        <v>366</v>
      </c>
      <c r="AA29" s="62">
        <v>12</v>
      </c>
      <c r="AB29" s="70" t="s">
        <v>647</v>
      </c>
      <c r="AC29" s="91">
        <f t="shared" si="5"/>
        <v>1</v>
      </c>
    </row>
    <row r="30" spans="2:29" s="92" customFormat="1" ht="96" hidden="1" customHeight="1" x14ac:dyDescent="0.25">
      <c r="B30" s="50">
        <v>23</v>
      </c>
      <c r="C30" s="59" t="s">
        <v>39</v>
      </c>
      <c r="D30" s="59" t="s">
        <v>40</v>
      </c>
      <c r="E30" s="59" t="s">
        <v>11</v>
      </c>
      <c r="F30" s="59" t="s">
        <v>390</v>
      </c>
      <c r="G30" s="59" t="s">
        <v>42</v>
      </c>
      <c r="H30" s="59" t="s">
        <v>43</v>
      </c>
      <c r="I30" s="59" t="s">
        <v>137</v>
      </c>
      <c r="J30" s="59" t="s">
        <v>138</v>
      </c>
      <c r="K30" s="59" t="s">
        <v>139</v>
      </c>
      <c r="L30" s="59">
        <v>90</v>
      </c>
      <c r="M30" s="59" t="s">
        <v>47</v>
      </c>
      <c r="N30" s="59">
        <v>90</v>
      </c>
      <c r="O30" s="59">
        <v>90</v>
      </c>
      <c r="P30" s="59">
        <v>90</v>
      </c>
      <c r="Q30" s="59" t="s">
        <v>366</v>
      </c>
      <c r="R30" s="59" t="s">
        <v>366</v>
      </c>
      <c r="S30" s="62">
        <v>100</v>
      </c>
      <c r="T30" s="61" t="s">
        <v>394</v>
      </c>
      <c r="U30" s="55">
        <v>28</v>
      </c>
      <c r="V30" s="55">
        <v>28</v>
      </c>
      <c r="W30" s="60">
        <f t="shared" ref="W30:W38" si="8">+(IF(ISERROR(U30/V30)*100,"-",(U30/V30)*100))</f>
        <v>100</v>
      </c>
      <c r="X30" s="61" t="s">
        <v>395</v>
      </c>
      <c r="Y30" s="55">
        <v>54</v>
      </c>
      <c r="Z30" s="55">
        <v>54</v>
      </c>
      <c r="AA30" s="62">
        <f t="shared" ref="AA30:AA38" si="9">+IF(ISERROR((Y30/Z30)*100),"-",(Y30/Z30)*100)</f>
        <v>100</v>
      </c>
      <c r="AB30" s="70" t="s">
        <v>659</v>
      </c>
      <c r="AC30" s="90">
        <v>1</v>
      </c>
    </row>
    <row r="31" spans="2:29" s="92" customFormat="1" ht="96" hidden="1" customHeight="1" x14ac:dyDescent="0.25">
      <c r="B31" s="50">
        <v>24</v>
      </c>
      <c r="C31" s="59" t="s">
        <v>39</v>
      </c>
      <c r="D31" s="59" t="s">
        <v>40</v>
      </c>
      <c r="E31" s="59" t="s">
        <v>11</v>
      </c>
      <c r="F31" s="59" t="s">
        <v>390</v>
      </c>
      <c r="G31" s="59" t="s">
        <v>42</v>
      </c>
      <c r="H31" s="59" t="s">
        <v>43</v>
      </c>
      <c r="I31" s="59" t="s">
        <v>140</v>
      </c>
      <c r="J31" s="59" t="s">
        <v>141</v>
      </c>
      <c r="K31" s="59" t="s">
        <v>142</v>
      </c>
      <c r="L31" s="59">
        <v>100</v>
      </c>
      <c r="M31" s="59" t="s">
        <v>47</v>
      </c>
      <c r="N31" s="59">
        <v>100</v>
      </c>
      <c r="O31" s="59">
        <v>100</v>
      </c>
      <c r="P31" s="59">
        <v>100</v>
      </c>
      <c r="Q31" s="59" t="s">
        <v>366</v>
      </c>
      <c r="R31" s="59" t="s">
        <v>366</v>
      </c>
      <c r="S31" s="62">
        <v>0</v>
      </c>
      <c r="T31" s="61" t="s">
        <v>396</v>
      </c>
      <c r="U31" s="55">
        <v>0</v>
      </c>
      <c r="V31" s="55">
        <v>0</v>
      </c>
      <c r="W31" s="60" t="str">
        <f t="shared" si="8"/>
        <v>-</v>
      </c>
      <c r="X31" s="61" t="s">
        <v>639</v>
      </c>
      <c r="Y31" s="55">
        <v>7</v>
      </c>
      <c r="Z31" s="55">
        <v>8</v>
      </c>
      <c r="AA31" s="62">
        <f t="shared" si="9"/>
        <v>87.5</v>
      </c>
      <c r="AB31" s="70" t="s">
        <v>660</v>
      </c>
      <c r="AC31" s="91">
        <f t="shared" ref="AC31:AC37" si="10">+AA31/L31</f>
        <v>0.875</v>
      </c>
    </row>
    <row r="32" spans="2:29" s="92" customFormat="1" ht="96" hidden="1" customHeight="1" x14ac:dyDescent="0.25">
      <c r="B32" s="50">
        <v>25</v>
      </c>
      <c r="C32" s="59" t="s">
        <v>39</v>
      </c>
      <c r="D32" s="59" t="s">
        <v>40</v>
      </c>
      <c r="E32" s="59" t="s">
        <v>144</v>
      </c>
      <c r="F32" s="59" t="s">
        <v>145</v>
      </c>
      <c r="G32" s="59" t="s">
        <v>42</v>
      </c>
      <c r="H32" s="59" t="s">
        <v>43</v>
      </c>
      <c r="I32" s="59" t="s">
        <v>146</v>
      </c>
      <c r="J32" s="59" t="s">
        <v>147</v>
      </c>
      <c r="K32" s="59" t="s">
        <v>148</v>
      </c>
      <c r="L32" s="59">
        <v>100</v>
      </c>
      <c r="M32" s="59" t="s">
        <v>47</v>
      </c>
      <c r="N32" s="59">
        <v>50</v>
      </c>
      <c r="O32" s="59">
        <v>75</v>
      </c>
      <c r="P32" s="59">
        <v>100</v>
      </c>
      <c r="Q32" s="59" t="s">
        <v>366</v>
      </c>
      <c r="R32" s="59" t="s">
        <v>366</v>
      </c>
      <c r="S32" s="62">
        <v>100</v>
      </c>
      <c r="T32" s="76" t="s">
        <v>675</v>
      </c>
      <c r="U32" s="55">
        <v>2</v>
      </c>
      <c r="V32" s="55">
        <v>2</v>
      </c>
      <c r="W32" s="60">
        <f t="shared" si="8"/>
        <v>100</v>
      </c>
      <c r="X32" s="76" t="s">
        <v>675</v>
      </c>
      <c r="Y32" s="55">
        <v>2</v>
      </c>
      <c r="Z32" s="55">
        <v>2</v>
      </c>
      <c r="AA32" s="62">
        <f t="shared" si="9"/>
        <v>100</v>
      </c>
      <c r="AB32" s="77" t="s">
        <v>624</v>
      </c>
      <c r="AC32" s="91">
        <f t="shared" si="10"/>
        <v>1</v>
      </c>
    </row>
    <row r="33" spans="2:29" s="92" customFormat="1" ht="96" hidden="1" customHeight="1" x14ac:dyDescent="0.25">
      <c r="B33" s="50">
        <v>26</v>
      </c>
      <c r="C33" s="59" t="s">
        <v>39</v>
      </c>
      <c r="D33" s="59" t="s">
        <v>40</v>
      </c>
      <c r="E33" s="59" t="s">
        <v>144</v>
      </c>
      <c r="F33" s="59" t="s">
        <v>145</v>
      </c>
      <c r="G33" s="59" t="s">
        <v>42</v>
      </c>
      <c r="H33" s="59" t="s">
        <v>43</v>
      </c>
      <c r="I33" s="59" t="s">
        <v>149</v>
      </c>
      <c r="J33" s="59" t="s">
        <v>150</v>
      </c>
      <c r="K33" s="59" t="s">
        <v>151</v>
      </c>
      <c r="L33" s="59">
        <v>100</v>
      </c>
      <c r="M33" s="59" t="s">
        <v>47</v>
      </c>
      <c r="N33" s="59">
        <v>48</v>
      </c>
      <c r="O33" s="59">
        <v>93</v>
      </c>
      <c r="P33" s="59">
        <v>100</v>
      </c>
      <c r="Q33" s="59" t="s">
        <v>366</v>
      </c>
      <c r="R33" s="59" t="s">
        <v>366</v>
      </c>
      <c r="S33" s="62">
        <v>22.9</v>
      </c>
      <c r="T33" s="78" t="s">
        <v>397</v>
      </c>
      <c r="U33" s="55">
        <v>25</v>
      </c>
      <c r="V33" s="55">
        <v>35</v>
      </c>
      <c r="W33" s="56">
        <f t="shared" si="8"/>
        <v>71.428571428571431</v>
      </c>
      <c r="X33" s="76" t="s">
        <v>398</v>
      </c>
      <c r="Y33" s="55">
        <v>34</v>
      </c>
      <c r="Z33" s="55">
        <v>35</v>
      </c>
      <c r="AA33" s="58">
        <f t="shared" si="9"/>
        <v>97.142857142857139</v>
      </c>
      <c r="AB33" s="77" t="s">
        <v>625</v>
      </c>
      <c r="AC33" s="91">
        <f t="shared" si="10"/>
        <v>0.97142857142857142</v>
      </c>
    </row>
    <row r="34" spans="2:29" s="92" customFormat="1" ht="96" hidden="1" customHeight="1" x14ac:dyDescent="0.25">
      <c r="B34" s="50">
        <v>27</v>
      </c>
      <c r="C34" s="59" t="s">
        <v>39</v>
      </c>
      <c r="D34" s="59" t="s">
        <v>40</v>
      </c>
      <c r="E34" s="59" t="s">
        <v>144</v>
      </c>
      <c r="F34" s="59" t="s">
        <v>145</v>
      </c>
      <c r="G34" s="59" t="s">
        <v>42</v>
      </c>
      <c r="H34" s="59" t="s">
        <v>43</v>
      </c>
      <c r="I34" s="59" t="s">
        <v>688</v>
      </c>
      <c r="J34" s="59" t="s">
        <v>689</v>
      </c>
      <c r="K34" s="59" t="s">
        <v>399</v>
      </c>
      <c r="L34" s="59">
        <v>80</v>
      </c>
      <c r="M34" s="59" t="s">
        <v>47</v>
      </c>
      <c r="N34" s="59">
        <v>33</v>
      </c>
      <c r="O34" s="59">
        <v>66</v>
      </c>
      <c r="P34" s="59">
        <v>80</v>
      </c>
      <c r="Q34" s="59" t="s">
        <v>366</v>
      </c>
      <c r="R34" s="59" t="s">
        <v>366</v>
      </c>
      <c r="S34" s="62">
        <v>32.6</v>
      </c>
      <c r="T34" s="76" t="s">
        <v>676</v>
      </c>
      <c r="U34" s="55">
        <v>352</v>
      </c>
      <c r="V34" s="55">
        <v>672</v>
      </c>
      <c r="W34" s="56">
        <f t="shared" si="8"/>
        <v>52.380952380952387</v>
      </c>
      <c r="X34" s="76" t="s">
        <v>677</v>
      </c>
      <c r="Y34" s="55">
        <v>488</v>
      </c>
      <c r="Z34" s="55">
        <v>744</v>
      </c>
      <c r="AA34" s="58">
        <f t="shared" si="9"/>
        <v>65.591397849462368</v>
      </c>
      <c r="AB34" s="77" t="s">
        <v>626</v>
      </c>
      <c r="AC34" s="91">
        <f t="shared" si="10"/>
        <v>0.81989247311827962</v>
      </c>
    </row>
    <row r="35" spans="2:29" s="92" customFormat="1" ht="96" hidden="1" customHeight="1" x14ac:dyDescent="0.25">
      <c r="B35" s="50">
        <v>28</v>
      </c>
      <c r="C35" s="59" t="s">
        <v>39</v>
      </c>
      <c r="D35" s="59" t="s">
        <v>40</v>
      </c>
      <c r="E35" s="59" t="s">
        <v>144</v>
      </c>
      <c r="F35" s="59" t="s">
        <v>145</v>
      </c>
      <c r="G35" s="59" t="s">
        <v>42</v>
      </c>
      <c r="H35" s="59" t="s">
        <v>43</v>
      </c>
      <c r="I35" s="59" t="s">
        <v>155</v>
      </c>
      <c r="J35" s="59" t="s">
        <v>400</v>
      </c>
      <c r="K35" s="59" t="s">
        <v>157</v>
      </c>
      <c r="L35" s="59">
        <v>100</v>
      </c>
      <c r="M35" s="59" t="s">
        <v>47</v>
      </c>
      <c r="N35" s="59">
        <v>4</v>
      </c>
      <c r="O35" s="59">
        <v>75</v>
      </c>
      <c r="P35" s="59">
        <v>100</v>
      </c>
      <c r="Q35" s="59" t="s">
        <v>366</v>
      </c>
      <c r="R35" s="59" t="s">
        <v>366</v>
      </c>
      <c r="S35" s="62">
        <v>50</v>
      </c>
      <c r="T35" s="78" t="s">
        <v>401</v>
      </c>
      <c r="U35" s="55">
        <v>37</v>
      </c>
      <c r="V35" s="55">
        <v>52</v>
      </c>
      <c r="W35" s="56">
        <f t="shared" si="8"/>
        <v>71.15384615384616</v>
      </c>
      <c r="X35" s="76" t="s">
        <v>402</v>
      </c>
      <c r="Y35" s="55">
        <v>52</v>
      </c>
      <c r="Z35" s="55">
        <v>52</v>
      </c>
      <c r="AA35" s="62">
        <f t="shared" si="9"/>
        <v>100</v>
      </c>
      <c r="AB35" s="77" t="s">
        <v>627</v>
      </c>
      <c r="AC35" s="91">
        <f t="shared" si="10"/>
        <v>1</v>
      </c>
    </row>
    <row r="36" spans="2:29" s="92" customFormat="1" ht="96" hidden="1" customHeight="1" x14ac:dyDescent="0.25">
      <c r="B36" s="50">
        <v>29</v>
      </c>
      <c r="C36" s="59" t="s">
        <v>39</v>
      </c>
      <c r="D36" s="59" t="s">
        <v>40</v>
      </c>
      <c r="E36" s="59" t="s">
        <v>144</v>
      </c>
      <c r="F36" s="59" t="s">
        <v>145</v>
      </c>
      <c r="G36" s="59" t="s">
        <v>42</v>
      </c>
      <c r="H36" s="59" t="s">
        <v>43</v>
      </c>
      <c r="I36" s="59" t="s">
        <v>158</v>
      </c>
      <c r="J36" s="59" t="s">
        <v>159</v>
      </c>
      <c r="K36" s="59" t="s">
        <v>160</v>
      </c>
      <c r="L36" s="59">
        <v>100</v>
      </c>
      <c r="M36" s="59" t="s">
        <v>47</v>
      </c>
      <c r="N36" s="59">
        <v>39</v>
      </c>
      <c r="O36" s="59">
        <v>71</v>
      </c>
      <c r="P36" s="59">
        <v>100</v>
      </c>
      <c r="Q36" s="59">
        <v>4</v>
      </c>
      <c r="R36" s="59">
        <v>4</v>
      </c>
      <c r="S36" s="62">
        <v>0</v>
      </c>
      <c r="T36" s="76" t="s">
        <v>403</v>
      </c>
      <c r="U36" s="55">
        <v>1</v>
      </c>
      <c r="V36" s="55">
        <v>2</v>
      </c>
      <c r="W36" s="56">
        <f t="shared" si="8"/>
        <v>50</v>
      </c>
      <c r="X36" s="76" t="s">
        <v>404</v>
      </c>
      <c r="Y36" s="55">
        <v>4</v>
      </c>
      <c r="Z36" s="55">
        <v>4</v>
      </c>
      <c r="AA36" s="62">
        <f t="shared" si="9"/>
        <v>100</v>
      </c>
      <c r="AB36" s="77" t="s">
        <v>672</v>
      </c>
      <c r="AC36" s="91">
        <f t="shared" si="10"/>
        <v>1</v>
      </c>
    </row>
    <row r="37" spans="2:29" s="92" customFormat="1" ht="96" hidden="1" customHeight="1" x14ac:dyDescent="0.25">
      <c r="B37" s="50">
        <v>30</v>
      </c>
      <c r="C37" s="59" t="s">
        <v>39</v>
      </c>
      <c r="D37" s="59" t="s">
        <v>40</v>
      </c>
      <c r="E37" s="59" t="s">
        <v>144</v>
      </c>
      <c r="F37" s="59" t="s">
        <v>145</v>
      </c>
      <c r="G37" s="59" t="s">
        <v>42</v>
      </c>
      <c r="H37" s="59" t="s">
        <v>43</v>
      </c>
      <c r="I37" s="59" t="s">
        <v>161</v>
      </c>
      <c r="J37" s="59" t="s">
        <v>162</v>
      </c>
      <c r="K37" s="59" t="s">
        <v>163</v>
      </c>
      <c r="L37" s="59">
        <v>100</v>
      </c>
      <c r="M37" s="59" t="s">
        <v>47</v>
      </c>
      <c r="N37" s="59">
        <v>25</v>
      </c>
      <c r="O37" s="59">
        <v>47</v>
      </c>
      <c r="P37" s="59">
        <v>100</v>
      </c>
      <c r="Q37" s="59" t="s">
        <v>366</v>
      </c>
      <c r="R37" s="59" t="s">
        <v>366</v>
      </c>
      <c r="S37" s="62">
        <v>7.7</v>
      </c>
      <c r="T37" s="78" t="s">
        <v>405</v>
      </c>
      <c r="U37" s="55">
        <v>9.5</v>
      </c>
      <c r="V37" s="55">
        <v>39</v>
      </c>
      <c r="W37" s="56">
        <f t="shared" si="8"/>
        <v>24.358974358974358</v>
      </c>
      <c r="X37" s="76" t="s">
        <v>406</v>
      </c>
      <c r="Y37" s="55">
        <v>39</v>
      </c>
      <c r="Z37" s="55">
        <v>39</v>
      </c>
      <c r="AA37" s="62">
        <f t="shared" si="9"/>
        <v>100</v>
      </c>
      <c r="AB37" s="71" t="s">
        <v>629</v>
      </c>
      <c r="AC37" s="91">
        <f t="shared" si="10"/>
        <v>1</v>
      </c>
    </row>
    <row r="38" spans="2:29" s="92" customFormat="1" ht="96" hidden="1" customHeight="1" x14ac:dyDescent="0.25">
      <c r="B38" s="50">
        <v>31</v>
      </c>
      <c r="C38" s="59" t="s">
        <v>39</v>
      </c>
      <c r="D38" s="59" t="s">
        <v>40</v>
      </c>
      <c r="E38" s="59" t="s">
        <v>144</v>
      </c>
      <c r="F38" s="59" t="s">
        <v>145</v>
      </c>
      <c r="G38" s="59" t="s">
        <v>42</v>
      </c>
      <c r="H38" s="59" t="s">
        <v>43</v>
      </c>
      <c r="I38" s="59" t="s">
        <v>164</v>
      </c>
      <c r="J38" s="59" t="s">
        <v>165</v>
      </c>
      <c r="K38" s="59" t="s">
        <v>166</v>
      </c>
      <c r="L38" s="59">
        <v>100</v>
      </c>
      <c r="M38" s="59" t="s">
        <v>47</v>
      </c>
      <c r="N38" s="59" t="s">
        <v>366</v>
      </c>
      <c r="O38" s="59" t="s">
        <v>366</v>
      </c>
      <c r="P38" s="59">
        <v>100</v>
      </c>
      <c r="Q38" s="59" t="s">
        <v>366</v>
      </c>
      <c r="R38" s="59" t="s">
        <v>366</v>
      </c>
      <c r="S38" s="62">
        <v>0</v>
      </c>
      <c r="T38" s="61" t="s">
        <v>407</v>
      </c>
      <c r="U38" s="55">
        <v>0</v>
      </c>
      <c r="V38" s="55">
        <v>0</v>
      </c>
      <c r="W38" s="56" t="str">
        <f t="shared" si="8"/>
        <v>-</v>
      </c>
      <c r="X38" s="61" t="s">
        <v>407</v>
      </c>
      <c r="Y38" s="55">
        <v>0</v>
      </c>
      <c r="Z38" s="55">
        <v>0</v>
      </c>
      <c r="AA38" s="62" t="str">
        <f t="shared" si="9"/>
        <v>-</v>
      </c>
      <c r="AB38" s="71" t="s">
        <v>628</v>
      </c>
      <c r="AC38" s="91">
        <v>0</v>
      </c>
    </row>
    <row r="39" spans="2:29" s="92" customFormat="1" ht="96" hidden="1" customHeight="1" x14ac:dyDescent="0.25">
      <c r="B39" s="50">
        <v>32</v>
      </c>
      <c r="C39" s="59" t="s">
        <v>167</v>
      </c>
      <c r="D39" s="59" t="s">
        <v>168</v>
      </c>
      <c r="E39" s="59" t="s">
        <v>12</v>
      </c>
      <c r="F39" s="59" t="s">
        <v>408</v>
      </c>
      <c r="G39" s="59" t="s">
        <v>409</v>
      </c>
      <c r="H39" s="59" t="s">
        <v>186</v>
      </c>
      <c r="I39" s="66" t="s">
        <v>410</v>
      </c>
      <c r="J39" s="66" t="s">
        <v>411</v>
      </c>
      <c r="K39" s="66" t="s">
        <v>412</v>
      </c>
      <c r="L39" s="66">
        <v>35000</v>
      </c>
      <c r="M39" s="66" t="s">
        <v>66</v>
      </c>
      <c r="N39" s="66" t="s">
        <v>366</v>
      </c>
      <c r="O39" s="66">
        <v>9000</v>
      </c>
      <c r="P39" s="66">
        <v>35000</v>
      </c>
      <c r="Q39" s="59" t="s">
        <v>366</v>
      </c>
      <c r="R39" s="59" t="s">
        <v>366</v>
      </c>
      <c r="S39" s="62">
        <v>0</v>
      </c>
      <c r="T39" s="61" t="s">
        <v>175</v>
      </c>
      <c r="U39" s="69" t="s">
        <v>366</v>
      </c>
      <c r="V39" s="69" t="s">
        <v>366</v>
      </c>
      <c r="W39" s="79">
        <v>6939</v>
      </c>
      <c r="X39" s="61" t="s">
        <v>413</v>
      </c>
      <c r="Y39" s="69" t="s">
        <v>366</v>
      </c>
      <c r="Z39" s="69" t="s">
        <v>366</v>
      </c>
      <c r="AA39" s="62">
        <v>11999</v>
      </c>
      <c r="AB39" s="71" t="s">
        <v>656</v>
      </c>
      <c r="AC39" s="91">
        <f t="shared" ref="AC39:AC50" si="11">+AA39/L39</f>
        <v>0.34282857142857143</v>
      </c>
    </row>
    <row r="40" spans="2:29" s="92" customFormat="1" ht="96" hidden="1" customHeight="1" x14ac:dyDescent="0.25">
      <c r="B40" s="50">
        <v>34</v>
      </c>
      <c r="C40" s="59" t="s">
        <v>167</v>
      </c>
      <c r="D40" s="59" t="s">
        <v>176</v>
      </c>
      <c r="E40" s="59" t="s">
        <v>12</v>
      </c>
      <c r="F40" s="59" t="s">
        <v>408</v>
      </c>
      <c r="G40" s="59" t="s">
        <v>178</v>
      </c>
      <c r="H40" s="59" t="s">
        <v>414</v>
      </c>
      <c r="I40" s="66" t="s">
        <v>416</v>
      </c>
      <c r="J40" s="66" t="s">
        <v>417</v>
      </c>
      <c r="K40" s="66" t="s">
        <v>418</v>
      </c>
      <c r="L40" s="66">
        <v>100</v>
      </c>
      <c r="M40" s="66" t="s">
        <v>47</v>
      </c>
      <c r="N40" s="66" t="s">
        <v>366</v>
      </c>
      <c r="O40" s="66">
        <v>30</v>
      </c>
      <c r="P40" s="66">
        <v>100</v>
      </c>
      <c r="Q40" s="59" t="s">
        <v>366</v>
      </c>
      <c r="R40" s="59" t="s">
        <v>366</v>
      </c>
      <c r="S40" s="62">
        <v>30</v>
      </c>
      <c r="T40" s="61" t="s">
        <v>419</v>
      </c>
      <c r="U40" s="55">
        <v>39</v>
      </c>
      <c r="V40" s="55">
        <v>100</v>
      </c>
      <c r="W40" s="62">
        <f>+(U40/V40)*100</f>
        <v>39</v>
      </c>
      <c r="X40" s="61" t="s">
        <v>420</v>
      </c>
      <c r="Y40" s="55">
        <v>49</v>
      </c>
      <c r="Z40" s="55">
        <v>100</v>
      </c>
      <c r="AA40" s="62">
        <f t="shared" ref="AA40:AA41" si="12">+IF(ISERROR((Y40/Z40)*100),"-",(Y40/Z40)*100)</f>
        <v>49</v>
      </c>
      <c r="AB40" s="71" t="s">
        <v>641</v>
      </c>
      <c r="AC40" s="91">
        <f t="shared" si="11"/>
        <v>0.49</v>
      </c>
    </row>
    <row r="41" spans="2:29" s="92" customFormat="1" ht="96" hidden="1" customHeight="1" x14ac:dyDescent="0.25">
      <c r="B41" s="50">
        <v>35</v>
      </c>
      <c r="C41" s="59" t="s">
        <v>167</v>
      </c>
      <c r="D41" s="59" t="s">
        <v>176</v>
      </c>
      <c r="E41" s="59" t="s">
        <v>12</v>
      </c>
      <c r="F41" s="59" t="s">
        <v>408</v>
      </c>
      <c r="G41" s="59" t="s">
        <v>185</v>
      </c>
      <c r="H41" s="59" t="s">
        <v>186</v>
      </c>
      <c r="I41" s="66" t="s">
        <v>187</v>
      </c>
      <c r="J41" s="66" t="s">
        <v>188</v>
      </c>
      <c r="K41" s="66" t="s">
        <v>189</v>
      </c>
      <c r="L41" s="66">
        <v>100</v>
      </c>
      <c r="M41" s="66" t="s">
        <v>47</v>
      </c>
      <c r="N41" s="66">
        <v>60</v>
      </c>
      <c r="O41" s="66">
        <v>70</v>
      </c>
      <c r="P41" s="66">
        <v>100</v>
      </c>
      <c r="Q41" s="59" t="s">
        <v>366</v>
      </c>
      <c r="R41" s="59" t="s">
        <v>366</v>
      </c>
      <c r="S41" s="62">
        <v>60</v>
      </c>
      <c r="T41" s="61" t="s">
        <v>190</v>
      </c>
      <c r="U41" s="55">
        <v>60</v>
      </c>
      <c r="V41" s="55">
        <v>100</v>
      </c>
      <c r="W41" s="60">
        <f>+(IF(ISERROR(U41/V41)*100,"-",(U41/V41)*100))</f>
        <v>60</v>
      </c>
      <c r="X41" s="61" t="s">
        <v>605</v>
      </c>
      <c r="Y41" s="55">
        <v>100</v>
      </c>
      <c r="Z41" s="55">
        <v>100</v>
      </c>
      <c r="AA41" s="62">
        <f t="shared" si="12"/>
        <v>100</v>
      </c>
      <c r="AB41" s="71" t="s">
        <v>615</v>
      </c>
      <c r="AC41" s="91">
        <f t="shared" si="11"/>
        <v>1</v>
      </c>
    </row>
    <row r="42" spans="2:29" s="92" customFormat="1" ht="96" hidden="1" customHeight="1" x14ac:dyDescent="0.25">
      <c r="B42" s="50">
        <v>36</v>
      </c>
      <c r="C42" s="59" t="s">
        <v>167</v>
      </c>
      <c r="D42" s="59" t="s">
        <v>191</v>
      </c>
      <c r="E42" s="59" t="s">
        <v>12</v>
      </c>
      <c r="F42" s="59" t="s">
        <v>408</v>
      </c>
      <c r="G42" s="59" t="s">
        <v>421</v>
      </c>
      <c r="H42" s="59" t="s">
        <v>193</v>
      </c>
      <c r="I42" s="66" t="s">
        <v>194</v>
      </c>
      <c r="J42" s="66" t="s">
        <v>195</v>
      </c>
      <c r="K42" s="66" t="s">
        <v>422</v>
      </c>
      <c r="L42" s="66">
        <v>40</v>
      </c>
      <c r="M42" s="66" t="s">
        <v>66</v>
      </c>
      <c r="N42" s="66" t="s">
        <v>366</v>
      </c>
      <c r="O42" s="66" t="s">
        <v>366</v>
      </c>
      <c r="P42" s="66">
        <v>40</v>
      </c>
      <c r="Q42" s="59" t="s">
        <v>366</v>
      </c>
      <c r="R42" s="59" t="s">
        <v>366</v>
      </c>
      <c r="S42" s="62">
        <v>0</v>
      </c>
      <c r="T42" s="61" t="s">
        <v>645</v>
      </c>
      <c r="U42" s="69" t="s">
        <v>366</v>
      </c>
      <c r="V42" s="69" t="s">
        <v>366</v>
      </c>
      <c r="W42" s="62">
        <v>0</v>
      </c>
      <c r="X42" s="61" t="s">
        <v>423</v>
      </c>
      <c r="Y42" s="69" t="s">
        <v>366</v>
      </c>
      <c r="Z42" s="69" t="s">
        <v>366</v>
      </c>
      <c r="AA42" s="62">
        <v>40</v>
      </c>
      <c r="AB42" s="71" t="s">
        <v>657</v>
      </c>
      <c r="AC42" s="91">
        <f t="shared" si="11"/>
        <v>1</v>
      </c>
    </row>
    <row r="43" spans="2:29" s="92" customFormat="1" ht="96" hidden="1" customHeight="1" x14ac:dyDescent="0.25">
      <c r="B43" s="50">
        <v>37</v>
      </c>
      <c r="C43" s="59" t="s">
        <v>167</v>
      </c>
      <c r="D43" s="59" t="s">
        <v>191</v>
      </c>
      <c r="E43" s="59" t="s">
        <v>12</v>
      </c>
      <c r="F43" s="59" t="s">
        <v>408</v>
      </c>
      <c r="G43" s="59" t="s">
        <v>421</v>
      </c>
      <c r="H43" s="59" t="s">
        <v>193</v>
      </c>
      <c r="I43" s="66" t="s">
        <v>424</v>
      </c>
      <c r="J43" s="66" t="s">
        <v>425</v>
      </c>
      <c r="K43" s="66" t="s">
        <v>426</v>
      </c>
      <c r="L43" s="66">
        <v>100</v>
      </c>
      <c r="M43" s="66" t="s">
        <v>47</v>
      </c>
      <c r="N43" s="66" t="s">
        <v>366</v>
      </c>
      <c r="O43" s="66">
        <v>34</v>
      </c>
      <c r="P43" s="66">
        <v>100</v>
      </c>
      <c r="Q43" s="59" t="s">
        <v>366</v>
      </c>
      <c r="R43" s="59" t="s">
        <v>366</v>
      </c>
      <c r="S43" s="62">
        <v>17</v>
      </c>
      <c r="T43" s="61" t="s">
        <v>427</v>
      </c>
      <c r="U43" s="55">
        <v>34</v>
      </c>
      <c r="V43" s="55">
        <v>100</v>
      </c>
      <c r="W43" s="62">
        <f>+(U43/V43)*100</f>
        <v>34</v>
      </c>
      <c r="X43" s="61" t="s">
        <v>428</v>
      </c>
      <c r="Y43" s="55">
        <v>68</v>
      </c>
      <c r="Z43" s="55">
        <v>100</v>
      </c>
      <c r="AA43" s="62">
        <f>+IF(ISERROR((Y43/Z43)*100),"-",(Y43/Z43)*100)</f>
        <v>68</v>
      </c>
      <c r="AB43" s="71" t="s">
        <v>658</v>
      </c>
      <c r="AC43" s="91">
        <f t="shared" si="11"/>
        <v>0.68</v>
      </c>
    </row>
    <row r="44" spans="2:29" s="92" customFormat="1" ht="96" hidden="1" customHeight="1" x14ac:dyDescent="0.25">
      <c r="B44" s="50">
        <v>39</v>
      </c>
      <c r="C44" s="59" t="s">
        <v>167</v>
      </c>
      <c r="D44" s="59" t="s">
        <v>176</v>
      </c>
      <c r="E44" s="59" t="s">
        <v>12</v>
      </c>
      <c r="F44" s="59" t="s">
        <v>408</v>
      </c>
      <c r="G44" s="59" t="s">
        <v>199</v>
      </c>
      <c r="H44" s="59" t="s">
        <v>429</v>
      </c>
      <c r="I44" s="66" t="s">
        <v>430</v>
      </c>
      <c r="J44" s="66" t="s">
        <v>431</v>
      </c>
      <c r="K44" s="66" t="s">
        <v>432</v>
      </c>
      <c r="L44" s="66">
        <v>100</v>
      </c>
      <c r="M44" s="66" t="s">
        <v>47</v>
      </c>
      <c r="N44" s="66" t="s">
        <v>366</v>
      </c>
      <c r="O44" s="66">
        <v>50</v>
      </c>
      <c r="P44" s="66">
        <v>100</v>
      </c>
      <c r="Q44" s="59" t="s">
        <v>366</v>
      </c>
      <c r="R44" s="59" t="s">
        <v>366</v>
      </c>
      <c r="S44" s="62">
        <v>17</v>
      </c>
      <c r="T44" s="61" t="s">
        <v>433</v>
      </c>
      <c r="U44" s="55">
        <v>53</v>
      </c>
      <c r="V44" s="55">
        <v>100</v>
      </c>
      <c r="W44" s="62">
        <f>+(U44/V44)*100</f>
        <v>53</v>
      </c>
      <c r="X44" s="61" t="s">
        <v>434</v>
      </c>
      <c r="Y44" s="55">
        <v>63</v>
      </c>
      <c r="Z44" s="55">
        <v>100</v>
      </c>
      <c r="AA44" s="62">
        <f t="shared" ref="AA44" si="13">+IF(ISERROR((Y44/Z44)*100),"-",(Y44/Z44)*100)</f>
        <v>63</v>
      </c>
      <c r="AB44" s="71" t="s">
        <v>642</v>
      </c>
      <c r="AC44" s="91">
        <f t="shared" si="11"/>
        <v>0.63</v>
      </c>
    </row>
    <row r="45" spans="2:29" s="92" customFormat="1" ht="96" hidden="1" customHeight="1" x14ac:dyDescent="0.25">
      <c r="B45" s="50">
        <v>41</v>
      </c>
      <c r="C45" s="59" t="s">
        <v>167</v>
      </c>
      <c r="D45" s="59" t="s">
        <v>205</v>
      </c>
      <c r="E45" s="59" t="s">
        <v>13</v>
      </c>
      <c r="F45" s="59" t="s">
        <v>435</v>
      </c>
      <c r="G45" s="59" t="s">
        <v>207</v>
      </c>
      <c r="H45" s="59" t="s">
        <v>186</v>
      </c>
      <c r="I45" s="66" t="s">
        <v>436</v>
      </c>
      <c r="J45" s="66" t="s">
        <v>437</v>
      </c>
      <c r="K45" s="66" t="s">
        <v>438</v>
      </c>
      <c r="L45" s="59">
        <v>100</v>
      </c>
      <c r="M45" s="59" t="s">
        <v>47</v>
      </c>
      <c r="N45" s="59" t="s">
        <v>366</v>
      </c>
      <c r="O45" s="59">
        <v>30</v>
      </c>
      <c r="P45" s="59">
        <v>100</v>
      </c>
      <c r="Q45" s="59" t="s">
        <v>439</v>
      </c>
      <c r="R45" s="80">
        <v>40000000000</v>
      </c>
      <c r="S45" s="62">
        <v>34</v>
      </c>
      <c r="T45" s="61" t="s">
        <v>593</v>
      </c>
      <c r="U45" s="55">
        <v>46.8</v>
      </c>
      <c r="V45" s="55">
        <v>100</v>
      </c>
      <c r="W45" s="60">
        <f>+(U45/V45)*100</f>
        <v>46.8</v>
      </c>
      <c r="X45" s="61" t="s">
        <v>594</v>
      </c>
      <c r="Y45" s="55">
        <v>76.2</v>
      </c>
      <c r="Z45" s="55">
        <v>100</v>
      </c>
      <c r="AA45" s="62">
        <f t="shared" ref="AA45" si="14">+IF(ISERROR((Y45/Z45)*100),"-",(Y45/Z45)*100)</f>
        <v>76.2</v>
      </c>
      <c r="AB45" s="71" t="s">
        <v>661</v>
      </c>
      <c r="AC45" s="91">
        <f t="shared" si="11"/>
        <v>0.76200000000000001</v>
      </c>
    </row>
    <row r="46" spans="2:29" s="92" customFormat="1" ht="96" hidden="1" customHeight="1" x14ac:dyDescent="0.25">
      <c r="B46" s="50">
        <v>43</v>
      </c>
      <c r="C46" s="59" t="s">
        <v>167</v>
      </c>
      <c r="D46" s="59" t="s">
        <v>212</v>
      </c>
      <c r="E46" s="66" t="s">
        <v>13</v>
      </c>
      <c r="F46" s="59" t="s">
        <v>435</v>
      </c>
      <c r="G46" s="59" t="s">
        <v>213</v>
      </c>
      <c r="H46" s="59" t="s">
        <v>186</v>
      </c>
      <c r="I46" s="66" t="s">
        <v>440</v>
      </c>
      <c r="J46" s="66" t="s">
        <v>441</v>
      </c>
      <c r="K46" s="66" t="s">
        <v>442</v>
      </c>
      <c r="L46" s="59">
        <v>100</v>
      </c>
      <c r="M46" s="59" t="s">
        <v>47</v>
      </c>
      <c r="N46" s="59" t="s">
        <v>366</v>
      </c>
      <c r="O46" s="59">
        <v>30</v>
      </c>
      <c r="P46" s="59">
        <v>100</v>
      </c>
      <c r="Q46" s="59" t="s">
        <v>443</v>
      </c>
      <c r="R46" s="80">
        <v>30000000000</v>
      </c>
      <c r="S46" s="62">
        <v>34</v>
      </c>
      <c r="T46" s="61" t="s">
        <v>444</v>
      </c>
      <c r="U46" s="55">
        <v>52</v>
      </c>
      <c r="V46" s="55">
        <v>100</v>
      </c>
      <c r="W46" s="62">
        <f>+(U46/V46)*100</f>
        <v>52</v>
      </c>
      <c r="X46" s="61" t="s">
        <v>445</v>
      </c>
      <c r="Y46" s="55">
        <v>77</v>
      </c>
      <c r="Z46" s="55">
        <v>100</v>
      </c>
      <c r="AA46" s="62">
        <f>+IF(ISERROR((Y46/Z46)*100),"-",(Y46/Z46)*100)</f>
        <v>77</v>
      </c>
      <c r="AB46" s="71" t="s">
        <v>640</v>
      </c>
      <c r="AC46" s="91">
        <f t="shared" si="11"/>
        <v>0.77</v>
      </c>
    </row>
    <row r="47" spans="2:29" s="92" customFormat="1" ht="96" hidden="1" customHeight="1" x14ac:dyDescent="0.25">
      <c r="B47" s="50">
        <v>45</v>
      </c>
      <c r="C47" s="59" t="s">
        <v>167</v>
      </c>
      <c r="D47" s="59" t="s">
        <v>218</v>
      </c>
      <c r="E47" s="59" t="s">
        <v>14</v>
      </c>
      <c r="F47" s="59" t="s">
        <v>446</v>
      </c>
      <c r="G47" s="59" t="s">
        <v>220</v>
      </c>
      <c r="H47" s="59" t="s">
        <v>186</v>
      </c>
      <c r="I47" s="66" t="s">
        <v>447</v>
      </c>
      <c r="J47" s="66" t="s">
        <v>448</v>
      </c>
      <c r="K47" s="66" t="s">
        <v>449</v>
      </c>
      <c r="L47" s="59">
        <v>100</v>
      </c>
      <c r="M47" s="59" t="s">
        <v>47</v>
      </c>
      <c r="N47" s="59" t="s">
        <v>366</v>
      </c>
      <c r="O47" s="59">
        <v>30</v>
      </c>
      <c r="P47" s="59">
        <v>100</v>
      </c>
      <c r="Q47" s="59" t="s">
        <v>366</v>
      </c>
      <c r="R47" s="59" t="s">
        <v>366</v>
      </c>
      <c r="S47" s="62">
        <v>0</v>
      </c>
      <c r="T47" s="61" t="s">
        <v>585</v>
      </c>
      <c r="U47" s="55">
        <v>30</v>
      </c>
      <c r="V47" s="55">
        <v>100</v>
      </c>
      <c r="W47" s="62">
        <v>30</v>
      </c>
      <c r="X47" s="61" t="s">
        <v>586</v>
      </c>
      <c r="Y47" s="55">
        <v>34</v>
      </c>
      <c r="Z47" s="55">
        <v>100</v>
      </c>
      <c r="AA47" s="62">
        <f>+IF(ISERROR((Y47/Z47)*100),"-",(Y47/Z47)*100)</f>
        <v>34</v>
      </c>
      <c r="AB47" s="71" t="s">
        <v>618</v>
      </c>
      <c r="AC47" s="91">
        <f t="shared" si="11"/>
        <v>0.34</v>
      </c>
    </row>
    <row r="48" spans="2:29" s="92" customFormat="1" ht="96" hidden="1" customHeight="1" x14ac:dyDescent="0.25">
      <c r="B48" s="50">
        <v>47</v>
      </c>
      <c r="C48" s="59" t="s">
        <v>167</v>
      </c>
      <c r="D48" s="59" t="s">
        <v>225</v>
      </c>
      <c r="E48" s="59" t="s">
        <v>14</v>
      </c>
      <c r="F48" s="59" t="s">
        <v>446</v>
      </c>
      <c r="G48" s="59" t="s">
        <v>226</v>
      </c>
      <c r="H48" s="59" t="s">
        <v>227</v>
      </c>
      <c r="I48" s="66" t="s">
        <v>450</v>
      </c>
      <c r="J48" s="66" t="s">
        <v>451</v>
      </c>
      <c r="K48" s="66" t="s">
        <v>452</v>
      </c>
      <c r="L48" s="59">
        <v>100</v>
      </c>
      <c r="M48" s="59" t="s">
        <v>47</v>
      </c>
      <c r="N48" s="59" t="s">
        <v>366</v>
      </c>
      <c r="O48" s="59">
        <v>30</v>
      </c>
      <c r="P48" s="59">
        <v>100</v>
      </c>
      <c r="Q48" s="59" t="s">
        <v>366</v>
      </c>
      <c r="R48" s="59" t="s">
        <v>366</v>
      </c>
      <c r="S48" s="62">
        <v>25</v>
      </c>
      <c r="T48" s="61" t="s">
        <v>587</v>
      </c>
      <c r="U48" s="55">
        <v>29</v>
      </c>
      <c r="V48" s="55">
        <v>100</v>
      </c>
      <c r="W48" s="62">
        <v>29</v>
      </c>
      <c r="X48" s="61" t="s">
        <v>588</v>
      </c>
      <c r="Y48" s="55">
        <v>56</v>
      </c>
      <c r="Z48" s="55">
        <v>100</v>
      </c>
      <c r="AA48" s="62">
        <f t="shared" ref="AA48:AA49" si="15">+IF(ISERROR((Y48/Z48)*100),"-",(Y48/Z48)*100)</f>
        <v>56.000000000000007</v>
      </c>
      <c r="AB48" s="71" t="s">
        <v>619</v>
      </c>
      <c r="AC48" s="91">
        <f t="shared" si="11"/>
        <v>0.56000000000000005</v>
      </c>
    </row>
    <row r="49" spans="2:29" s="92" customFormat="1" ht="96" hidden="1" customHeight="1" x14ac:dyDescent="0.25">
      <c r="B49" s="50">
        <v>49</v>
      </c>
      <c r="C49" s="59" t="s">
        <v>167</v>
      </c>
      <c r="D49" s="59" t="s">
        <v>225</v>
      </c>
      <c r="E49" s="59" t="s">
        <v>14</v>
      </c>
      <c r="F49" s="59" t="s">
        <v>446</v>
      </c>
      <c r="G49" s="59" t="s">
        <v>231</v>
      </c>
      <c r="H49" s="59" t="s">
        <v>186</v>
      </c>
      <c r="I49" s="66" t="s">
        <v>453</v>
      </c>
      <c r="J49" s="66" t="s">
        <v>454</v>
      </c>
      <c r="K49" s="66" t="s">
        <v>455</v>
      </c>
      <c r="L49" s="59">
        <v>100</v>
      </c>
      <c r="M49" s="59" t="s">
        <v>47</v>
      </c>
      <c r="N49" s="59" t="s">
        <v>366</v>
      </c>
      <c r="O49" s="59">
        <v>30</v>
      </c>
      <c r="P49" s="59">
        <v>100</v>
      </c>
      <c r="Q49" s="59" t="s">
        <v>366</v>
      </c>
      <c r="R49" s="59" t="s">
        <v>366</v>
      </c>
      <c r="S49" s="62">
        <v>0</v>
      </c>
      <c r="T49" s="61" t="s">
        <v>589</v>
      </c>
      <c r="U49" s="55">
        <v>17</v>
      </c>
      <c r="V49" s="55">
        <v>100</v>
      </c>
      <c r="W49" s="60">
        <f>+(U49/V49)*100</f>
        <v>17</v>
      </c>
      <c r="X49" s="61" t="s">
        <v>590</v>
      </c>
      <c r="Y49" s="55">
        <v>17</v>
      </c>
      <c r="Z49" s="55">
        <v>100</v>
      </c>
      <c r="AA49" s="62">
        <f t="shared" si="15"/>
        <v>17</v>
      </c>
      <c r="AB49" s="71" t="s">
        <v>620</v>
      </c>
      <c r="AC49" s="91">
        <f t="shared" si="11"/>
        <v>0.17</v>
      </c>
    </row>
    <row r="50" spans="2:29" s="92" customFormat="1" ht="96" hidden="1" customHeight="1" x14ac:dyDescent="0.25">
      <c r="B50" s="50">
        <v>51</v>
      </c>
      <c r="C50" s="59" t="s">
        <v>167</v>
      </c>
      <c r="D50" s="59" t="s">
        <v>236</v>
      </c>
      <c r="E50" s="59" t="s">
        <v>14</v>
      </c>
      <c r="F50" s="59" t="s">
        <v>446</v>
      </c>
      <c r="G50" s="59" t="s">
        <v>237</v>
      </c>
      <c r="H50" s="59" t="s">
        <v>429</v>
      </c>
      <c r="I50" s="66" t="s">
        <v>456</v>
      </c>
      <c r="J50" s="66" t="s">
        <v>457</v>
      </c>
      <c r="K50" s="66" t="s">
        <v>458</v>
      </c>
      <c r="L50" s="59">
        <v>100</v>
      </c>
      <c r="M50" s="59" t="s">
        <v>47</v>
      </c>
      <c r="N50" s="59" t="s">
        <v>366</v>
      </c>
      <c r="O50" s="59">
        <v>30</v>
      </c>
      <c r="P50" s="59">
        <v>100</v>
      </c>
      <c r="Q50" s="59" t="s">
        <v>366</v>
      </c>
      <c r="R50" s="59" t="s">
        <v>366</v>
      </c>
      <c r="S50" s="62">
        <v>17</v>
      </c>
      <c r="T50" s="61" t="s">
        <v>591</v>
      </c>
      <c r="U50" s="55">
        <v>36</v>
      </c>
      <c r="V50" s="55">
        <v>100</v>
      </c>
      <c r="W50" s="62">
        <f>+(U50/V50)*100</f>
        <v>36</v>
      </c>
      <c r="X50" s="61" t="s">
        <v>592</v>
      </c>
      <c r="Y50" s="55">
        <v>43</v>
      </c>
      <c r="Z50" s="55">
        <v>100</v>
      </c>
      <c r="AA50" s="62">
        <f>+IF(ISERROR((Y50/Z50)*100),"-",(Y50/Z50)*100)</f>
        <v>43</v>
      </c>
      <c r="AB50" s="71" t="s">
        <v>621</v>
      </c>
      <c r="AC50" s="91">
        <f t="shared" si="11"/>
        <v>0.43</v>
      </c>
    </row>
    <row r="51" spans="2:29" s="92" customFormat="1" ht="96" hidden="1" customHeight="1" x14ac:dyDescent="0.25">
      <c r="B51" s="50">
        <v>52</v>
      </c>
      <c r="C51" s="59" t="s">
        <v>167</v>
      </c>
      <c r="D51" s="59" t="s">
        <v>241</v>
      </c>
      <c r="E51" s="59" t="s">
        <v>14</v>
      </c>
      <c r="F51" s="59" t="s">
        <v>446</v>
      </c>
      <c r="G51" s="59" t="s">
        <v>242</v>
      </c>
      <c r="H51" s="59" t="s">
        <v>243</v>
      </c>
      <c r="I51" s="66" t="s">
        <v>244</v>
      </c>
      <c r="J51" s="66" t="s">
        <v>245</v>
      </c>
      <c r="K51" s="66" t="s">
        <v>246</v>
      </c>
      <c r="L51" s="59">
        <v>12000</v>
      </c>
      <c r="M51" s="59" t="s">
        <v>66</v>
      </c>
      <c r="N51" s="59">
        <v>3333</v>
      </c>
      <c r="O51" s="59">
        <v>7333</v>
      </c>
      <c r="P51" s="59">
        <v>12000</v>
      </c>
      <c r="Q51" s="59" t="s">
        <v>366</v>
      </c>
      <c r="R51" s="59" t="s">
        <v>366</v>
      </c>
      <c r="S51" s="62">
        <v>7335</v>
      </c>
      <c r="T51" s="61" t="s">
        <v>614</v>
      </c>
      <c r="U51" s="69" t="s">
        <v>366</v>
      </c>
      <c r="V51" s="69" t="s">
        <v>366</v>
      </c>
      <c r="W51" s="62">
        <v>10895</v>
      </c>
      <c r="X51" s="61" t="s">
        <v>459</v>
      </c>
      <c r="Y51" s="69" t="s">
        <v>366</v>
      </c>
      <c r="Z51" s="69" t="s">
        <v>366</v>
      </c>
      <c r="AA51" s="62">
        <v>17658</v>
      </c>
      <c r="AB51" s="71" t="s">
        <v>622</v>
      </c>
      <c r="AC51" s="90">
        <v>1</v>
      </c>
    </row>
    <row r="52" spans="2:29" s="92" customFormat="1" ht="96" hidden="1" customHeight="1" x14ac:dyDescent="0.25">
      <c r="B52" s="50">
        <v>65</v>
      </c>
      <c r="C52" s="59" t="s">
        <v>167</v>
      </c>
      <c r="D52" s="59" t="s">
        <v>265</v>
      </c>
      <c r="E52" s="59" t="s">
        <v>15</v>
      </c>
      <c r="F52" s="59" t="s">
        <v>460</v>
      </c>
      <c r="G52" s="59" t="s">
        <v>286</v>
      </c>
      <c r="H52" s="59" t="s">
        <v>186</v>
      </c>
      <c r="I52" s="66" t="s">
        <v>461</v>
      </c>
      <c r="J52" s="66" t="s">
        <v>462</v>
      </c>
      <c r="K52" s="66" t="s">
        <v>463</v>
      </c>
      <c r="L52" s="66">
        <v>100</v>
      </c>
      <c r="M52" s="59" t="s">
        <v>47</v>
      </c>
      <c r="N52" s="59" t="s">
        <v>366</v>
      </c>
      <c r="O52" s="59">
        <v>30</v>
      </c>
      <c r="P52" s="59">
        <v>100</v>
      </c>
      <c r="Q52" s="59" t="s">
        <v>366</v>
      </c>
      <c r="R52" s="59" t="s">
        <v>366</v>
      </c>
      <c r="S52" s="62">
        <v>4</v>
      </c>
      <c r="T52" s="61" t="s">
        <v>609</v>
      </c>
      <c r="U52" s="55">
        <v>22</v>
      </c>
      <c r="V52" s="55">
        <v>100</v>
      </c>
      <c r="W52" s="62">
        <f>+(U52/V52)*100</f>
        <v>22</v>
      </c>
      <c r="X52" s="61" t="s">
        <v>611</v>
      </c>
      <c r="Y52" s="55">
        <v>35</v>
      </c>
      <c r="Z52" s="55">
        <v>100</v>
      </c>
      <c r="AA52" s="62">
        <f t="shared" ref="AA52:AA54" si="16">+IF(ISERROR((Y52/Z52)*100),"-",(Y52/Z52)*100)</f>
        <v>35</v>
      </c>
      <c r="AB52" s="70" t="s">
        <v>649</v>
      </c>
      <c r="AC52" s="91">
        <f t="shared" ref="AC52:AC62" si="17">+AA52/L52</f>
        <v>0.35</v>
      </c>
    </row>
    <row r="53" spans="2:29" s="92" customFormat="1" ht="96" hidden="1" customHeight="1" x14ac:dyDescent="0.25">
      <c r="B53" s="50">
        <v>66</v>
      </c>
      <c r="C53" s="59" t="s">
        <v>167</v>
      </c>
      <c r="D53" s="59" t="s">
        <v>40</v>
      </c>
      <c r="E53" s="59" t="s">
        <v>15</v>
      </c>
      <c r="F53" s="59" t="s">
        <v>460</v>
      </c>
      <c r="G53" s="59" t="s">
        <v>250</v>
      </c>
      <c r="H53" s="59" t="s">
        <v>193</v>
      </c>
      <c r="I53" s="66" t="s">
        <v>464</v>
      </c>
      <c r="J53" s="66" t="s">
        <v>465</v>
      </c>
      <c r="K53" s="66" t="s">
        <v>466</v>
      </c>
      <c r="L53" s="66">
        <v>100</v>
      </c>
      <c r="M53" s="59" t="s">
        <v>47</v>
      </c>
      <c r="N53" s="59" t="s">
        <v>366</v>
      </c>
      <c r="O53" s="59">
        <v>30</v>
      </c>
      <c r="P53" s="59">
        <v>100</v>
      </c>
      <c r="Q53" s="59" t="s">
        <v>366</v>
      </c>
      <c r="R53" s="59" t="s">
        <v>366</v>
      </c>
      <c r="S53" s="62">
        <v>4</v>
      </c>
      <c r="T53" s="61" t="s">
        <v>610</v>
      </c>
      <c r="U53" s="55">
        <v>21</v>
      </c>
      <c r="V53" s="55">
        <v>100</v>
      </c>
      <c r="W53" s="62">
        <f t="shared" ref="W53:W54" si="18">+(U53/V53)*100</f>
        <v>21</v>
      </c>
      <c r="X53" s="61" t="s">
        <v>612</v>
      </c>
      <c r="Y53" s="55">
        <v>32</v>
      </c>
      <c r="Z53" s="55">
        <v>100</v>
      </c>
      <c r="AA53" s="62">
        <f t="shared" si="16"/>
        <v>32</v>
      </c>
      <c r="AB53" s="70" t="s">
        <v>650</v>
      </c>
      <c r="AC53" s="91">
        <f t="shared" si="17"/>
        <v>0.32</v>
      </c>
    </row>
    <row r="54" spans="2:29" s="92" customFormat="1" ht="96" hidden="1" customHeight="1" x14ac:dyDescent="0.25">
      <c r="B54" s="50">
        <v>67</v>
      </c>
      <c r="C54" s="59" t="s">
        <v>167</v>
      </c>
      <c r="D54" s="59" t="s">
        <v>248</v>
      </c>
      <c r="E54" s="59" t="s">
        <v>15</v>
      </c>
      <c r="F54" s="59" t="s">
        <v>460</v>
      </c>
      <c r="G54" s="59" t="s">
        <v>256</v>
      </c>
      <c r="H54" s="59" t="s">
        <v>429</v>
      </c>
      <c r="I54" s="66" t="s">
        <v>467</v>
      </c>
      <c r="J54" s="66" t="s">
        <v>468</v>
      </c>
      <c r="K54" s="66" t="s">
        <v>469</v>
      </c>
      <c r="L54" s="66">
        <v>100</v>
      </c>
      <c r="M54" s="59" t="s">
        <v>47</v>
      </c>
      <c r="N54" s="59" t="s">
        <v>366</v>
      </c>
      <c r="O54" s="59">
        <v>30</v>
      </c>
      <c r="P54" s="59">
        <v>100</v>
      </c>
      <c r="Q54" s="59" t="s">
        <v>366</v>
      </c>
      <c r="R54" s="59" t="s">
        <v>366</v>
      </c>
      <c r="S54" s="62">
        <v>12</v>
      </c>
      <c r="T54" s="61" t="s">
        <v>609</v>
      </c>
      <c r="U54" s="55">
        <v>25</v>
      </c>
      <c r="V54" s="55">
        <v>100</v>
      </c>
      <c r="W54" s="62">
        <f t="shared" si="18"/>
        <v>25</v>
      </c>
      <c r="X54" s="61" t="s">
        <v>613</v>
      </c>
      <c r="Y54" s="55">
        <v>42</v>
      </c>
      <c r="Z54" s="55">
        <v>100</v>
      </c>
      <c r="AA54" s="62">
        <f t="shared" si="16"/>
        <v>42</v>
      </c>
      <c r="AB54" s="70" t="s">
        <v>651</v>
      </c>
      <c r="AC54" s="91">
        <f t="shared" si="17"/>
        <v>0.42</v>
      </c>
    </row>
    <row r="55" spans="2:29" s="92" customFormat="1" ht="96" hidden="1" customHeight="1" x14ac:dyDescent="0.25">
      <c r="B55" s="50">
        <v>69</v>
      </c>
      <c r="C55" s="59" t="s">
        <v>299</v>
      </c>
      <c r="D55" s="59" t="s">
        <v>300</v>
      </c>
      <c r="E55" s="59" t="s">
        <v>16</v>
      </c>
      <c r="F55" s="59" t="s">
        <v>470</v>
      </c>
      <c r="G55" s="59" t="s">
        <v>302</v>
      </c>
      <c r="H55" s="59" t="s">
        <v>186</v>
      </c>
      <c r="I55" s="66" t="s">
        <v>471</v>
      </c>
      <c r="J55" s="66" t="s">
        <v>472</v>
      </c>
      <c r="K55" s="66" t="s">
        <v>473</v>
      </c>
      <c r="L55" s="59">
        <v>100</v>
      </c>
      <c r="M55" s="59" t="s">
        <v>47</v>
      </c>
      <c r="N55" s="59" t="s">
        <v>366</v>
      </c>
      <c r="O55" s="59">
        <v>30</v>
      </c>
      <c r="P55" s="59">
        <v>100</v>
      </c>
      <c r="Q55" s="59" t="s">
        <v>366</v>
      </c>
      <c r="R55" s="59" t="s">
        <v>366</v>
      </c>
      <c r="S55" s="62">
        <v>17</v>
      </c>
      <c r="T55" s="61" t="s">
        <v>595</v>
      </c>
      <c r="U55" s="55">
        <v>36</v>
      </c>
      <c r="V55" s="55">
        <v>100</v>
      </c>
      <c r="W55" s="62">
        <f>+(U55/V55)*100</f>
        <v>36</v>
      </c>
      <c r="X55" s="61" t="s">
        <v>596</v>
      </c>
      <c r="Y55" s="55">
        <v>38.270000000000003</v>
      </c>
      <c r="Z55" s="55">
        <v>100</v>
      </c>
      <c r="AA55" s="62">
        <f>+IF(ISERROR((Y55/Z55)*100),"-",(Y55/Z55)*100)</f>
        <v>38.270000000000003</v>
      </c>
      <c r="AB55" s="71" t="s">
        <v>664</v>
      </c>
      <c r="AC55" s="91">
        <f t="shared" si="17"/>
        <v>0.38270000000000004</v>
      </c>
    </row>
    <row r="56" spans="2:29" s="92" customFormat="1" ht="96" hidden="1" customHeight="1" x14ac:dyDescent="0.25">
      <c r="B56" s="50">
        <v>71</v>
      </c>
      <c r="C56" s="59" t="s">
        <v>299</v>
      </c>
      <c r="D56" s="59" t="s">
        <v>307</v>
      </c>
      <c r="E56" s="59" t="s">
        <v>16</v>
      </c>
      <c r="F56" s="59" t="s">
        <v>470</v>
      </c>
      <c r="G56" s="59" t="s">
        <v>308</v>
      </c>
      <c r="H56" s="59" t="s">
        <v>309</v>
      </c>
      <c r="I56" s="66" t="s">
        <v>474</v>
      </c>
      <c r="J56" s="66" t="s">
        <v>475</v>
      </c>
      <c r="K56" s="66" t="s">
        <v>476</v>
      </c>
      <c r="L56" s="59">
        <v>100</v>
      </c>
      <c r="M56" s="59" t="s">
        <v>47</v>
      </c>
      <c r="N56" s="59" t="s">
        <v>366</v>
      </c>
      <c r="O56" s="59">
        <v>30</v>
      </c>
      <c r="P56" s="59">
        <v>100</v>
      </c>
      <c r="Q56" s="59" t="s">
        <v>477</v>
      </c>
      <c r="R56" s="80">
        <v>114000000000</v>
      </c>
      <c r="S56" s="62">
        <v>17</v>
      </c>
      <c r="T56" s="61" t="s">
        <v>597</v>
      </c>
      <c r="U56" s="55">
        <v>32</v>
      </c>
      <c r="V56" s="55">
        <v>100</v>
      </c>
      <c r="W56" s="62">
        <f>+(U56/V56)*100</f>
        <v>32</v>
      </c>
      <c r="X56" s="61" t="s">
        <v>598</v>
      </c>
      <c r="Y56" s="55">
        <v>65</v>
      </c>
      <c r="Z56" s="55">
        <v>100</v>
      </c>
      <c r="AA56" s="62">
        <f>+IF(ISERROR((Y56/Z56)*100),"-",(Y56/Z56)*100)</f>
        <v>65</v>
      </c>
      <c r="AB56" s="71" t="s">
        <v>665</v>
      </c>
      <c r="AC56" s="91">
        <f t="shared" si="17"/>
        <v>0.65</v>
      </c>
    </row>
    <row r="57" spans="2:29" s="92" customFormat="1" ht="96" hidden="1" customHeight="1" x14ac:dyDescent="0.25">
      <c r="B57" s="50">
        <v>73</v>
      </c>
      <c r="C57" s="59" t="s">
        <v>299</v>
      </c>
      <c r="D57" s="59" t="s">
        <v>314</v>
      </c>
      <c r="E57" s="59" t="s">
        <v>16</v>
      </c>
      <c r="F57" s="59" t="s">
        <v>470</v>
      </c>
      <c r="G57" s="59" t="s">
        <v>315</v>
      </c>
      <c r="H57" s="59" t="s">
        <v>227</v>
      </c>
      <c r="I57" s="66" t="s">
        <v>478</v>
      </c>
      <c r="J57" s="66" t="s">
        <v>479</v>
      </c>
      <c r="K57" s="66" t="s">
        <v>480</v>
      </c>
      <c r="L57" s="59">
        <v>100</v>
      </c>
      <c r="M57" s="59" t="s">
        <v>47</v>
      </c>
      <c r="N57" s="59" t="s">
        <v>366</v>
      </c>
      <c r="O57" s="59">
        <v>30</v>
      </c>
      <c r="P57" s="59">
        <v>100</v>
      </c>
      <c r="Q57" s="59" t="s">
        <v>366</v>
      </c>
      <c r="R57" s="59" t="s">
        <v>366</v>
      </c>
      <c r="S57" s="62">
        <v>17</v>
      </c>
      <c r="T57" s="61" t="s">
        <v>599</v>
      </c>
      <c r="U57" s="55">
        <v>36</v>
      </c>
      <c r="V57" s="55">
        <v>100</v>
      </c>
      <c r="W57" s="62">
        <f>+(U57/V57)*100</f>
        <v>36</v>
      </c>
      <c r="X57" s="61" t="s">
        <v>600</v>
      </c>
      <c r="Y57" s="55">
        <v>56</v>
      </c>
      <c r="Z57" s="55">
        <v>100</v>
      </c>
      <c r="AA57" s="62">
        <f>+IF(ISERROR((Y57/Z57)*100),"-",(Y57/Z57)*100)</f>
        <v>56.000000000000007</v>
      </c>
      <c r="AB57" s="71" t="s">
        <v>666</v>
      </c>
      <c r="AC57" s="91">
        <f t="shared" si="17"/>
        <v>0.56000000000000005</v>
      </c>
    </row>
    <row r="58" spans="2:29" s="92" customFormat="1" ht="408.75" customHeight="1" x14ac:dyDescent="0.25">
      <c r="B58" s="50">
        <v>75</v>
      </c>
      <c r="C58" s="59" t="s">
        <v>299</v>
      </c>
      <c r="D58" s="59" t="s">
        <v>320</v>
      </c>
      <c r="E58" s="59" t="s">
        <v>16</v>
      </c>
      <c r="F58" s="59" t="s">
        <v>470</v>
      </c>
      <c r="G58" s="59" t="s">
        <v>321</v>
      </c>
      <c r="H58" s="59" t="s">
        <v>58</v>
      </c>
      <c r="I58" s="66" t="s">
        <v>481</v>
      </c>
      <c r="J58" s="66" t="s">
        <v>482</v>
      </c>
      <c r="K58" s="66" t="s">
        <v>483</v>
      </c>
      <c r="L58" s="59">
        <v>100</v>
      </c>
      <c r="M58" s="59" t="s">
        <v>47</v>
      </c>
      <c r="N58" s="59" t="s">
        <v>366</v>
      </c>
      <c r="O58" s="59">
        <v>30</v>
      </c>
      <c r="P58" s="59">
        <v>100</v>
      </c>
      <c r="Q58" s="59" t="s">
        <v>484</v>
      </c>
      <c r="R58" s="80">
        <v>14000000000</v>
      </c>
      <c r="S58" s="62">
        <v>50</v>
      </c>
      <c r="T58" s="61" t="s">
        <v>601</v>
      </c>
      <c r="U58" s="55">
        <v>80</v>
      </c>
      <c r="V58" s="55">
        <v>100</v>
      </c>
      <c r="W58" s="62">
        <f>+(U58/V58)*100</f>
        <v>80</v>
      </c>
      <c r="X58" s="61" t="s">
        <v>667</v>
      </c>
      <c r="Y58" s="55">
        <v>98</v>
      </c>
      <c r="Z58" s="55">
        <v>100</v>
      </c>
      <c r="AA58" s="62">
        <f>+IF(ISERROR((Y58/Z58)*100),"-",(Y58/Z58)*100)</f>
        <v>98</v>
      </c>
      <c r="AB58" s="71" t="s">
        <v>668</v>
      </c>
      <c r="AC58" s="91">
        <f t="shared" si="17"/>
        <v>0.98</v>
      </c>
    </row>
    <row r="59" spans="2:29" s="92" customFormat="1" ht="96" hidden="1" customHeight="1" x14ac:dyDescent="0.25">
      <c r="B59" s="50">
        <v>77</v>
      </c>
      <c r="C59" s="59" t="s">
        <v>299</v>
      </c>
      <c r="D59" s="59" t="s">
        <v>326</v>
      </c>
      <c r="E59" s="59" t="s">
        <v>16</v>
      </c>
      <c r="F59" s="59" t="s">
        <v>470</v>
      </c>
      <c r="G59" s="59" t="s">
        <v>327</v>
      </c>
      <c r="H59" s="59" t="s">
        <v>309</v>
      </c>
      <c r="I59" s="66" t="s">
        <v>485</v>
      </c>
      <c r="J59" s="66" t="s">
        <v>486</v>
      </c>
      <c r="K59" s="66" t="s">
        <v>487</v>
      </c>
      <c r="L59" s="59">
        <v>100</v>
      </c>
      <c r="M59" s="59" t="s">
        <v>47</v>
      </c>
      <c r="N59" s="59" t="s">
        <v>366</v>
      </c>
      <c r="O59" s="59">
        <v>30</v>
      </c>
      <c r="P59" s="59">
        <v>100</v>
      </c>
      <c r="Q59" s="59" t="s">
        <v>366</v>
      </c>
      <c r="R59" s="59" t="s">
        <v>366</v>
      </c>
      <c r="S59" s="62">
        <v>17</v>
      </c>
      <c r="T59" s="61" t="s">
        <v>602</v>
      </c>
      <c r="U59" s="55">
        <v>17</v>
      </c>
      <c r="V59" s="55">
        <v>100</v>
      </c>
      <c r="W59" s="62">
        <f>+(U59/V59)*100</f>
        <v>17</v>
      </c>
      <c r="X59" s="61" t="s">
        <v>602</v>
      </c>
      <c r="Y59" s="55">
        <v>47.1</v>
      </c>
      <c r="Z59" s="55">
        <v>100</v>
      </c>
      <c r="AA59" s="62">
        <f>+IF(ISERROR((Y59/Z59)*100),"-",(Y59/Z59)*100)</f>
        <v>47.1</v>
      </c>
      <c r="AB59" s="71" t="s">
        <v>669</v>
      </c>
      <c r="AC59" s="91">
        <f t="shared" si="17"/>
        <v>0.47100000000000003</v>
      </c>
    </row>
    <row r="60" spans="2:29" s="92" customFormat="1" ht="96" hidden="1" customHeight="1" x14ac:dyDescent="0.25">
      <c r="B60" s="50">
        <v>79</v>
      </c>
      <c r="C60" s="59" t="s">
        <v>299</v>
      </c>
      <c r="D60" s="59" t="s">
        <v>336</v>
      </c>
      <c r="E60" s="59" t="s">
        <v>16</v>
      </c>
      <c r="F60" s="59" t="s">
        <v>470</v>
      </c>
      <c r="G60" s="59" t="s">
        <v>337</v>
      </c>
      <c r="H60" s="59" t="s">
        <v>227</v>
      </c>
      <c r="I60" s="66" t="s">
        <v>338</v>
      </c>
      <c r="J60" s="66" t="s">
        <v>339</v>
      </c>
      <c r="K60" s="66" t="s">
        <v>340</v>
      </c>
      <c r="L60" s="59">
        <v>11</v>
      </c>
      <c r="M60" s="59" t="s">
        <v>66</v>
      </c>
      <c r="N60" s="59" t="s">
        <v>366</v>
      </c>
      <c r="O60" s="59" t="s">
        <v>366</v>
      </c>
      <c r="P60" s="59">
        <v>11</v>
      </c>
      <c r="Q60" s="59" t="s">
        <v>366</v>
      </c>
      <c r="R60" s="59" t="s">
        <v>366</v>
      </c>
      <c r="S60" s="62">
        <v>0</v>
      </c>
      <c r="T60" s="61" t="s">
        <v>341</v>
      </c>
      <c r="U60" s="69" t="s">
        <v>366</v>
      </c>
      <c r="V60" s="69" t="s">
        <v>366</v>
      </c>
      <c r="W60" s="62">
        <v>0</v>
      </c>
      <c r="X60" s="61" t="s">
        <v>488</v>
      </c>
      <c r="Y60" s="69" t="s">
        <v>366</v>
      </c>
      <c r="Z60" s="69" t="s">
        <v>366</v>
      </c>
      <c r="AA60" s="62">
        <v>11</v>
      </c>
      <c r="AB60" s="71" t="s">
        <v>670</v>
      </c>
      <c r="AC60" s="91">
        <f t="shared" si="17"/>
        <v>1</v>
      </c>
    </row>
    <row r="61" spans="2:29" s="92" customFormat="1" ht="96" hidden="1" customHeight="1" x14ac:dyDescent="0.25">
      <c r="B61" s="50">
        <v>80</v>
      </c>
      <c r="C61" s="59" t="s">
        <v>299</v>
      </c>
      <c r="D61" s="59" t="s">
        <v>336</v>
      </c>
      <c r="E61" s="59" t="s">
        <v>16</v>
      </c>
      <c r="F61" s="59" t="s">
        <v>470</v>
      </c>
      <c r="G61" s="59" t="s">
        <v>337</v>
      </c>
      <c r="H61" s="59" t="s">
        <v>227</v>
      </c>
      <c r="I61" s="66" t="s">
        <v>489</v>
      </c>
      <c r="J61" s="66" t="s">
        <v>490</v>
      </c>
      <c r="K61" s="66" t="s">
        <v>491</v>
      </c>
      <c r="L61" s="59">
        <v>100</v>
      </c>
      <c r="M61" s="59" t="s">
        <v>47</v>
      </c>
      <c r="N61" s="59" t="s">
        <v>366</v>
      </c>
      <c r="O61" s="59">
        <v>30</v>
      </c>
      <c r="P61" s="59">
        <v>100</v>
      </c>
      <c r="Q61" s="59" t="s">
        <v>366</v>
      </c>
      <c r="R61" s="59" t="s">
        <v>366</v>
      </c>
      <c r="S61" s="62">
        <v>17</v>
      </c>
      <c r="T61" s="61" t="s">
        <v>603</v>
      </c>
      <c r="U61" s="55">
        <v>26.43</v>
      </c>
      <c r="V61" s="55">
        <v>100</v>
      </c>
      <c r="W61" s="62">
        <f>+(U61/V61)*100</f>
        <v>26.43</v>
      </c>
      <c r="X61" s="61" t="s">
        <v>604</v>
      </c>
      <c r="Y61" s="55">
        <v>81</v>
      </c>
      <c r="Z61" s="55">
        <v>100</v>
      </c>
      <c r="AA61" s="62">
        <f>+IF(ISERROR((Y61/Z61)*100),"-",(Y61/Z61)*100)</f>
        <v>81</v>
      </c>
      <c r="AB61" s="71" t="s">
        <v>671</v>
      </c>
      <c r="AC61" s="91">
        <f t="shared" si="17"/>
        <v>0.81</v>
      </c>
    </row>
    <row r="62" spans="2:29" s="92" customFormat="1" ht="96" hidden="1" customHeight="1" x14ac:dyDescent="0.25">
      <c r="B62" s="81">
        <v>81</v>
      </c>
      <c r="C62" s="82" t="s">
        <v>299</v>
      </c>
      <c r="D62" s="82" t="s">
        <v>326</v>
      </c>
      <c r="E62" s="82" t="s">
        <v>16</v>
      </c>
      <c r="F62" s="82" t="s">
        <v>470</v>
      </c>
      <c r="G62" s="82" t="s">
        <v>342</v>
      </c>
      <c r="H62" s="82" t="s">
        <v>429</v>
      </c>
      <c r="I62" s="83" t="s">
        <v>343</v>
      </c>
      <c r="J62" s="83" t="s">
        <v>344</v>
      </c>
      <c r="K62" s="83" t="s">
        <v>345</v>
      </c>
      <c r="L62" s="82">
        <v>8000</v>
      </c>
      <c r="M62" s="82" t="s">
        <v>66</v>
      </c>
      <c r="N62" s="82" t="s">
        <v>366</v>
      </c>
      <c r="O62" s="82" t="s">
        <v>366</v>
      </c>
      <c r="P62" s="82">
        <v>50000</v>
      </c>
      <c r="Q62" s="82" t="s">
        <v>366</v>
      </c>
      <c r="R62" s="82" t="s">
        <v>366</v>
      </c>
      <c r="S62" s="84">
        <v>0</v>
      </c>
      <c r="T62" s="85" t="s">
        <v>492</v>
      </c>
      <c r="U62" s="86" t="s">
        <v>366</v>
      </c>
      <c r="V62" s="86" t="s">
        <v>366</v>
      </c>
      <c r="W62" s="84">
        <v>3420</v>
      </c>
      <c r="X62" s="85" t="s">
        <v>493</v>
      </c>
      <c r="Y62" s="86" t="s">
        <v>366</v>
      </c>
      <c r="Z62" s="86" t="s">
        <v>366</v>
      </c>
      <c r="AA62" s="84">
        <v>3567</v>
      </c>
      <c r="AB62" s="87" t="s">
        <v>652</v>
      </c>
      <c r="AC62" s="91">
        <f t="shared" si="17"/>
        <v>0.44587500000000002</v>
      </c>
    </row>
    <row r="63" spans="2:29" ht="73.900000000000006" customHeight="1" x14ac:dyDescent="0.25"/>
    <row r="66" spans="11:11" ht="60.75" customHeight="1" x14ac:dyDescent="0.25">
      <c r="K66" s="45"/>
    </row>
  </sheetData>
  <sheetProtection autoFilter="0"/>
  <autoFilter ref="B7:AC62" xr:uid="{A74B6D67-6B1A-48E4-B286-A29FFDBCE252}">
    <filterColumn colId="2">
      <filters>
        <filter val="Dirección de Cuidado"/>
      </filters>
    </filterColumn>
  </autoFilter>
  <mergeCells count="32">
    <mergeCell ref="B1:C3"/>
    <mergeCell ref="D1:AB1"/>
    <mergeCell ref="D2:AB2"/>
    <mergeCell ref="D3:AB3"/>
    <mergeCell ref="Y6:Y7"/>
    <mergeCell ref="Z6:Z7"/>
    <mergeCell ref="AA6:AA7"/>
    <mergeCell ref="AB6:AB7"/>
    <mergeCell ref="Y5:AB5"/>
    <mergeCell ref="R6:R7"/>
    <mergeCell ref="F6:F7"/>
    <mergeCell ref="G6:G7"/>
    <mergeCell ref="H6:H7"/>
    <mergeCell ref="I6:I7"/>
    <mergeCell ref="S5:T5"/>
    <mergeCell ref="U5:X5"/>
    <mergeCell ref="X6:X7"/>
    <mergeCell ref="W6:W7"/>
    <mergeCell ref="V6:V7"/>
    <mergeCell ref="B6:B7"/>
    <mergeCell ref="K6:K7"/>
    <mergeCell ref="L6:L7"/>
    <mergeCell ref="M6:M7"/>
    <mergeCell ref="U6:U7"/>
    <mergeCell ref="S6:S7"/>
    <mergeCell ref="T6:T7"/>
    <mergeCell ref="N6:P6"/>
    <mergeCell ref="C6:C7"/>
    <mergeCell ref="J6:J7"/>
    <mergeCell ref="E6:E7"/>
    <mergeCell ref="Q6:Q7"/>
    <mergeCell ref="D6:D7"/>
  </mergeCells>
  <dataValidations count="16">
    <dataValidation type="custom" allowBlank="1" showInputMessage="1" showErrorMessage="1" sqref="W62" xr:uid="{E7ABAF9E-98B4-444F-8CFE-BBE7F04902E3}">
      <formula1>ISNUMBER(W62:X77)</formula1>
    </dataValidation>
    <dataValidation type="custom" allowBlank="1" showInputMessage="1" showErrorMessage="1" sqref="V61" xr:uid="{9C0EA372-EA64-4CEE-82C0-2B64D6EAB53C}">
      <formula1>ISNUMBER(V61:X80)</formula1>
    </dataValidation>
    <dataValidation type="custom" allowBlank="1" showInputMessage="1" showErrorMessage="1" sqref="W61" xr:uid="{5D2CAF27-20A4-429E-BDDD-C5E17E113408}">
      <formula1>ISNUMBER(W61:X82)</formula1>
    </dataValidation>
    <dataValidation type="custom" allowBlank="1" showInputMessage="1" showErrorMessage="1" sqref="U55:V57 U61 U58:U59" xr:uid="{BF9494CB-C61C-45BA-AA94-CA5800E24269}">
      <formula1>ISNUMBER(U55:W71)</formula1>
    </dataValidation>
    <dataValidation type="custom" allowBlank="1" showInputMessage="1" showErrorMessage="1" sqref="W60 W55" xr:uid="{F06395E3-EC86-4FBD-8587-FDD72F11E320}">
      <formula1>ISNUMBER(W55:X71)</formula1>
    </dataValidation>
    <dataValidation type="custom" allowBlank="1" showInputMessage="1" showErrorMessage="1" sqref="V59 U52:V54" xr:uid="{09F5B64B-A670-4D4A-9666-90CBF9EE8943}">
      <formula1>ISNUMBER(U52:W70)</formula1>
    </dataValidation>
    <dataValidation type="custom" allowBlank="1" showInputMessage="1" showErrorMessage="1" sqref="W59" xr:uid="{6DC6175A-49E9-411E-A18D-23B93165F1DD}">
      <formula1>ISNUMBER(W59:X79)</formula1>
    </dataValidation>
    <dataValidation type="custom" allowBlank="1" showInputMessage="1" showErrorMessage="1" sqref="V58" xr:uid="{B4C755F0-CE64-4C27-AB9F-3E1710E06854}">
      <formula1>ISNUMBER(V58:X75)</formula1>
    </dataValidation>
    <dataValidation type="custom" allowBlank="1" showInputMessage="1" showErrorMessage="1" sqref="W58" xr:uid="{52ABBE49-6271-4605-9933-51B16CA8FF63}">
      <formula1>ISNUMBER(W58:X77)</formula1>
    </dataValidation>
    <dataValidation type="custom" allowBlank="1" showInputMessage="1" showErrorMessage="1" sqref="W57 W52:W54" xr:uid="{6E026467-AC64-482B-96C9-8FE5A4F62FE8}">
      <formula1>ISNUMBER(W52:X70)</formula1>
    </dataValidation>
    <dataValidation type="custom" allowBlank="1" showInputMessage="1" showErrorMessage="1" sqref="W56" xr:uid="{C618DEA3-BD37-4A43-B2F1-439D5937CACA}">
      <formula1>ISNUMBER(W56:X73)</formula1>
    </dataValidation>
    <dataValidation type="custom" allowBlank="1" showInputMessage="1" showErrorMessage="1" sqref="U40:V40 U8:V8" xr:uid="{B6F47197-3D1A-43D1-84F5-64A109F5F29A}">
      <formula1>ISNUMBER(U8:W62)</formula1>
    </dataValidation>
    <dataValidation type="custom" allowBlank="1" showInputMessage="1" showErrorMessage="1" sqref="U30:V38 U41:V41 U13:V17 U24:V28 U20:V21 U9:V11 U43:V47 U49:V50" xr:uid="{F34F5CA9-F820-4899-9C0C-FA53A3FCAB0F}">
      <formula1>ISNUMBER(U9:W62)</formula1>
    </dataValidation>
    <dataValidation type="custom" allowBlank="1" showInputMessage="1" showErrorMessage="1" sqref="W51" xr:uid="{6B66DBB6-98C1-4840-A9A0-FC3FFC7DC5EB}">
      <formula1>ISNUMBER(W51:X103)</formula1>
    </dataValidation>
    <dataValidation type="custom" allowBlank="1" showInputMessage="1" showErrorMessage="1" sqref="W40 W8" xr:uid="{7F383DA1-7365-4ED7-8FD9-1F404A78BF1A}">
      <formula1>ISNUMBER(W8:X62)</formula1>
    </dataValidation>
    <dataValidation type="custom" allowBlank="1" showInputMessage="1" showErrorMessage="1" sqref="W41:W50 W9:W39" xr:uid="{60257F3C-0510-4EA4-9034-080D89321B2B}">
      <formula1>ISNUMBER(W9:X62)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49816-3655-4C1F-9DC7-78B5AF85ED9B}">
  <dimension ref="A1:T85"/>
  <sheetViews>
    <sheetView topLeftCell="A43" zoomScale="60" zoomScaleNormal="60" workbookViewId="0">
      <selection activeCell="H6" sqref="H6"/>
    </sheetView>
  </sheetViews>
  <sheetFormatPr baseColWidth="10" defaultRowHeight="15" x14ac:dyDescent="0.25"/>
  <cols>
    <col min="1" max="1" width="4" bestFit="1" customWidth="1"/>
    <col min="2" max="2" width="47.140625" customWidth="1"/>
    <col min="3" max="3" width="12.85546875" customWidth="1"/>
    <col min="8" max="8" width="40.28515625" customWidth="1"/>
    <col min="9" max="9" width="18.140625" customWidth="1"/>
    <col min="10" max="10" width="33.140625" customWidth="1"/>
    <col min="11" max="11" width="7.5703125" bestFit="1" customWidth="1"/>
    <col min="12" max="12" width="8" bestFit="1" customWidth="1"/>
    <col min="13" max="13" width="13.85546875" customWidth="1"/>
    <col min="17" max="18" width="17.42578125" customWidth="1"/>
    <col min="19" max="19" width="21.140625" customWidth="1"/>
    <col min="20" max="20" width="59.140625" customWidth="1"/>
  </cols>
  <sheetData>
    <row r="1" spans="1:20" x14ac:dyDescent="0.25">
      <c r="A1" s="8"/>
      <c r="Q1" s="123" t="s">
        <v>608</v>
      </c>
      <c r="R1" s="124"/>
      <c r="S1" s="124"/>
      <c r="T1" s="124"/>
    </row>
    <row r="2" spans="1:20" ht="37.5" x14ac:dyDescent="0.25">
      <c r="A2" s="122" t="s">
        <v>353</v>
      </c>
      <c r="B2" s="122" t="s">
        <v>23</v>
      </c>
      <c r="C2" s="118" t="s">
        <v>24</v>
      </c>
      <c r="D2" s="118" t="s">
        <v>25</v>
      </c>
      <c r="E2" s="118" t="s">
        <v>26</v>
      </c>
      <c r="F2" s="118" t="s">
        <v>27</v>
      </c>
      <c r="G2" s="118" t="s">
        <v>28</v>
      </c>
      <c r="H2" s="118" t="s">
        <v>29</v>
      </c>
      <c r="I2" s="118" t="s">
        <v>30</v>
      </c>
      <c r="J2" s="118" t="s">
        <v>31</v>
      </c>
      <c r="K2" s="118" t="s">
        <v>354</v>
      </c>
      <c r="L2" s="17" t="s">
        <v>355</v>
      </c>
      <c r="M2" s="118" t="s">
        <v>33</v>
      </c>
      <c r="N2" s="120" t="s">
        <v>356</v>
      </c>
      <c r="O2" s="121"/>
      <c r="P2" s="122"/>
      <c r="Q2" s="125" t="s">
        <v>359</v>
      </c>
      <c r="R2" s="125" t="s">
        <v>360</v>
      </c>
      <c r="S2" s="127" t="s">
        <v>606</v>
      </c>
      <c r="T2" s="125" t="s">
        <v>607</v>
      </c>
    </row>
    <row r="3" spans="1:20" ht="37.5" x14ac:dyDescent="0.25">
      <c r="A3" s="126"/>
      <c r="B3" s="126"/>
      <c r="C3" s="119"/>
      <c r="D3" s="119"/>
      <c r="E3" s="119"/>
      <c r="F3" s="119"/>
      <c r="G3" s="119"/>
      <c r="H3" s="119"/>
      <c r="I3" s="119"/>
      <c r="J3" s="119"/>
      <c r="K3" s="119"/>
      <c r="L3" s="18"/>
      <c r="M3" s="119"/>
      <c r="N3" s="18" t="s">
        <v>363</v>
      </c>
      <c r="O3" s="18" t="s">
        <v>364</v>
      </c>
      <c r="P3" s="18" t="s">
        <v>365</v>
      </c>
      <c r="Q3" s="125"/>
      <c r="R3" s="125"/>
      <c r="S3" s="127"/>
      <c r="T3" s="125"/>
    </row>
    <row r="4" spans="1:20" ht="105" x14ac:dyDescent="0.25">
      <c r="A4" s="9">
        <v>1</v>
      </c>
      <c r="B4" s="4" t="s">
        <v>39</v>
      </c>
      <c r="C4" s="4" t="s">
        <v>40</v>
      </c>
      <c r="D4" s="4" t="s">
        <v>1</v>
      </c>
      <c r="E4" s="4" t="s">
        <v>41</v>
      </c>
      <c r="F4" s="4" t="s">
        <v>42</v>
      </c>
      <c r="G4" s="4" t="s">
        <v>43</v>
      </c>
      <c r="H4" s="4" t="s">
        <v>44</v>
      </c>
      <c r="I4" s="4" t="s">
        <v>45</v>
      </c>
      <c r="J4" s="4" t="s">
        <v>46</v>
      </c>
      <c r="K4" s="4">
        <v>80</v>
      </c>
      <c r="L4" s="4" t="s">
        <v>366</v>
      </c>
      <c r="M4" s="4" t="s">
        <v>47</v>
      </c>
      <c r="N4" s="4">
        <v>80</v>
      </c>
      <c r="O4" s="4">
        <v>80</v>
      </c>
      <c r="P4" s="4">
        <v>80</v>
      </c>
      <c r="Q4" s="10"/>
      <c r="R4" s="10"/>
      <c r="S4" s="16" t="str">
        <f t="shared" ref="S4:S5" si="0">+IF(ISERROR((Q4/R4)*100),"-",(Q4/R4)*100)</f>
        <v>-</v>
      </c>
      <c r="T4" s="10"/>
    </row>
    <row r="5" spans="1:20" ht="105" x14ac:dyDescent="0.25">
      <c r="A5" s="9">
        <v>2</v>
      </c>
      <c r="B5" s="2" t="s">
        <v>39</v>
      </c>
      <c r="C5" s="4" t="s">
        <v>40</v>
      </c>
      <c r="D5" s="2" t="s">
        <v>49</v>
      </c>
      <c r="E5" s="2" t="s">
        <v>50</v>
      </c>
      <c r="F5" s="2" t="s">
        <v>42</v>
      </c>
      <c r="G5" s="2" t="s">
        <v>43</v>
      </c>
      <c r="H5" s="2" t="s">
        <v>51</v>
      </c>
      <c r="I5" s="2" t="s">
        <v>52</v>
      </c>
      <c r="J5" s="2" t="s">
        <v>53</v>
      </c>
      <c r="K5" s="2">
        <v>100</v>
      </c>
      <c r="L5" s="2" t="s">
        <v>366</v>
      </c>
      <c r="M5" s="2" t="s">
        <v>47</v>
      </c>
      <c r="N5" s="2" t="s">
        <v>366</v>
      </c>
      <c r="O5" s="2" t="s">
        <v>366</v>
      </c>
      <c r="P5" s="2">
        <v>100</v>
      </c>
      <c r="Q5" s="10"/>
      <c r="R5" s="10"/>
      <c r="S5" s="16" t="str">
        <f t="shared" si="0"/>
        <v>-</v>
      </c>
      <c r="T5" s="10"/>
    </row>
    <row r="6" spans="1:20" ht="105" x14ac:dyDescent="0.25">
      <c r="A6" s="9">
        <v>3</v>
      </c>
      <c r="B6" s="2" t="s">
        <v>39</v>
      </c>
      <c r="C6" s="4" t="s">
        <v>40</v>
      </c>
      <c r="D6" s="2" t="s">
        <v>49</v>
      </c>
      <c r="E6" s="2" t="s">
        <v>50</v>
      </c>
      <c r="F6" s="2" t="s">
        <v>42</v>
      </c>
      <c r="G6" s="2" t="s">
        <v>43</v>
      </c>
      <c r="H6" s="2" t="s">
        <v>54</v>
      </c>
      <c r="I6" s="2" t="s">
        <v>55</v>
      </c>
      <c r="J6" s="2" t="s">
        <v>369</v>
      </c>
      <c r="K6" s="2">
        <v>80</v>
      </c>
      <c r="L6" s="2" t="s">
        <v>366</v>
      </c>
      <c r="M6" s="2" t="s">
        <v>47</v>
      </c>
      <c r="N6" s="2" t="s">
        <v>366</v>
      </c>
      <c r="O6" s="2" t="s">
        <v>366</v>
      </c>
      <c r="P6" s="2">
        <v>80</v>
      </c>
      <c r="Q6" s="10"/>
      <c r="R6" s="10"/>
      <c r="S6" s="16" t="str">
        <f>+IF(ISERROR((Q6/R6)*100),"-",(Q6/R6)*100)</f>
        <v>-</v>
      </c>
      <c r="T6" s="10"/>
    </row>
    <row r="7" spans="1:20" ht="150" x14ac:dyDescent="0.25">
      <c r="A7" s="9">
        <v>4</v>
      </c>
      <c r="B7" s="2" t="s">
        <v>39</v>
      </c>
      <c r="C7" s="4" t="s">
        <v>40</v>
      </c>
      <c r="D7" s="2" t="s">
        <v>2</v>
      </c>
      <c r="E7" s="2" t="s">
        <v>57</v>
      </c>
      <c r="F7" s="2" t="s">
        <v>42</v>
      </c>
      <c r="G7" s="2" t="s">
        <v>58</v>
      </c>
      <c r="H7" s="2" t="s">
        <v>59</v>
      </c>
      <c r="I7" s="2" t="s">
        <v>60</v>
      </c>
      <c r="J7" s="2" t="s">
        <v>61</v>
      </c>
      <c r="K7" s="2">
        <v>100</v>
      </c>
      <c r="L7" s="2" t="s">
        <v>366</v>
      </c>
      <c r="M7" s="2" t="s">
        <v>47</v>
      </c>
      <c r="N7" s="2" t="s">
        <v>366</v>
      </c>
      <c r="O7" s="2" t="s">
        <v>366</v>
      </c>
      <c r="P7" s="2">
        <v>100</v>
      </c>
      <c r="Q7" s="10"/>
      <c r="R7" s="10"/>
      <c r="S7" s="16" t="str">
        <f>+IF(ISERROR((Q7/R7)*100),"-",(Q7/R7)*100)</f>
        <v>-</v>
      </c>
      <c r="T7" s="10"/>
    </row>
    <row r="8" spans="1:20" ht="120" x14ac:dyDescent="0.25">
      <c r="A8" s="9">
        <v>5</v>
      </c>
      <c r="B8" s="2" t="s">
        <v>39</v>
      </c>
      <c r="C8" s="4" t="s">
        <v>40</v>
      </c>
      <c r="D8" s="2" t="s">
        <v>2</v>
      </c>
      <c r="E8" s="2" t="s">
        <v>57</v>
      </c>
      <c r="F8" s="2" t="s">
        <v>42</v>
      </c>
      <c r="G8" s="2" t="s">
        <v>58</v>
      </c>
      <c r="H8" s="2" t="s">
        <v>63</v>
      </c>
      <c r="I8" s="2" t="s">
        <v>64</v>
      </c>
      <c r="J8" s="2" t="s">
        <v>65</v>
      </c>
      <c r="K8" s="2">
        <v>3</v>
      </c>
      <c r="L8" s="2" t="s">
        <v>366</v>
      </c>
      <c r="M8" s="2" t="s">
        <v>66</v>
      </c>
      <c r="N8" s="2">
        <v>1</v>
      </c>
      <c r="O8" s="2">
        <v>2</v>
      </c>
      <c r="P8" s="2">
        <v>3</v>
      </c>
      <c r="Q8" s="16"/>
      <c r="R8" s="16"/>
      <c r="S8" s="10"/>
      <c r="T8" s="10"/>
    </row>
    <row r="9" spans="1:20" ht="105" x14ac:dyDescent="0.25">
      <c r="A9" s="9">
        <v>6</v>
      </c>
      <c r="B9" s="2" t="s">
        <v>39</v>
      </c>
      <c r="C9" s="4" t="s">
        <v>40</v>
      </c>
      <c r="D9" s="2" t="s">
        <v>68</v>
      </c>
      <c r="E9" s="2" t="s">
        <v>373</v>
      </c>
      <c r="F9" s="2" t="s">
        <v>42</v>
      </c>
      <c r="G9" s="2" t="s">
        <v>43</v>
      </c>
      <c r="H9" s="2" t="s">
        <v>69</v>
      </c>
      <c r="I9" s="2" t="s">
        <v>70</v>
      </c>
      <c r="J9" s="2" t="s">
        <v>71</v>
      </c>
      <c r="K9" s="2">
        <v>100</v>
      </c>
      <c r="L9" s="2" t="s">
        <v>366</v>
      </c>
      <c r="M9" s="2" t="s">
        <v>47</v>
      </c>
      <c r="N9" s="2" t="s">
        <v>366</v>
      </c>
      <c r="O9" s="2" t="s">
        <v>366</v>
      </c>
      <c r="P9" s="2">
        <v>100</v>
      </c>
      <c r="Q9" s="10"/>
      <c r="R9" s="10"/>
      <c r="S9" s="16" t="str">
        <f>+IF(ISERROR((Q9/R9)*100),"-",(Q9/R9)*100)</f>
        <v>-</v>
      </c>
      <c r="T9" s="10"/>
    </row>
    <row r="10" spans="1:20" ht="120" x14ac:dyDescent="0.25">
      <c r="A10" s="9">
        <v>7</v>
      </c>
      <c r="B10" s="2" t="s">
        <v>39</v>
      </c>
      <c r="C10" s="4" t="s">
        <v>40</v>
      </c>
      <c r="D10" s="2" t="s">
        <v>3</v>
      </c>
      <c r="E10" s="2" t="s">
        <v>72</v>
      </c>
      <c r="F10" s="2" t="s">
        <v>42</v>
      </c>
      <c r="G10" s="2" t="s">
        <v>43</v>
      </c>
      <c r="H10" s="2" t="s">
        <v>82</v>
      </c>
      <c r="I10" s="2" t="s">
        <v>74</v>
      </c>
      <c r="J10" s="2" t="s">
        <v>75</v>
      </c>
      <c r="K10" s="2">
        <v>100</v>
      </c>
      <c r="L10" s="2" t="s">
        <v>366</v>
      </c>
      <c r="M10" s="2" t="s">
        <v>47</v>
      </c>
      <c r="N10" s="2" t="s">
        <v>366</v>
      </c>
      <c r="O10" s="2" t="s">
        <v>366</v>
      </c>
      <c r="P10" s="2">
        <v>100</v>
      </c>
      <c r="Q10" s="10"/>
      <c r="R10" s="10"/>
      <c r="S10" s="16" t="str">
        <f>+IF(ISERROR((Q10/R10)*100),"-",(Q10/R10)*100)</f>
        <v>-</v>
      </c>
      <c r="T10" s="10"/>
    </row>
    <row r="11" spans="1:20" ht="120" x14ac:dyDescent="0.25">
      <c r="A11" s="9">
        <v>8</v>
      </c>
      <c r="B11" s="2" t="s">
        <v>39</v>
      </c>
      <c r="C11" s="4" t="s">
        <v>40</v>
      </c>
      <c r="D11" s="2" t="s">
        <v>4</v>
      </c>
      <c r="E11" s="2" t="s">
        <v>77</v>
      </c>
      <c r="F11" s="2" t="s">
        <v>42</v>
      </c>
      <c r="G11" s="2" t="s">
        <v>43</v>
      </c>
      <c r="H11" s="2" t="s">
        <v>78</v>
      </c>
      <c r="I11" s="2" t="s">
        <v>79</v>
      </c>
      <c r="J11" s="2" t="s">
        <v>80</v>
      </c>
      <c r="K11" s="2">
        <v>100</v>
      </c>
      <c r="L11" s="2" t="s">
        <v>366</v>
      </c>
      <c r="M11" s="2" t="s">
        <v>47</v>
      </c>
      <c r="N11" s="2">
        <v>100</v>
      </c>
      <c r="O11" s="2">
        <v>100</v>
      </c>
      <c r="P11" s="2">
        <v>100</v>
      </c>
      <c r="Q11" s="10"/>
      <c r="R11" s="10"/>
      <c r="S11" s="16" t="str">
        <f>+IF(ISERROR((Q11/R11)*100),"-",(Q11/R11)*100)</f>
        <v>-</v>
      </c>
      <c r="T11" s="10"/>
    </row>
    <row r="12" spans="1:20" ht="105" x14ac:dyDescent="0.25">
      <c r="A12" s="9">
        <v>9</v>
      </c>
      <c r="B12" s="2" t="s">
        <v>39</v>
      </c>
      <c r="C12" s="4" t="s">
        <v>40</v>
      </c>
      <c r="D12" s="2" t="s">
        <v>4</v>
      </c>
      <c r="E12" s="2" t="s">
        <v>77</v>
      </c>
      <c r="F12" s="2" t="s">
        <v>42</v>
      </c>
      <c r="G12" s="2" t="s">
        <v>43</v>
      </c>
      <c r="H12" s="2" t="s">
        <v>82</v>
      </c>
      <c r="I12" s="2" t="s">
        <v>83</v>
      </c>
      <c r="J12" s="2" t="s">
        <v>84</v>
      </c>
      <c r="K12" s="2">
        <v>95</v>
      </c>
      <c r="L12" s="2" t="s">
        <v>366</v>
      </c>
      <c r="M12" s="2" t="s">
        <v>47</v>
      </c>
      <c r="N12" s="2">
        <v>95</v>
      </c>
      <c r="O12" s="2">
        <v>95</v>
      </c>
      <c r="P12" s="2">
        <v>95</v>
      </c>
      <c r="Q12" s="10"/>
      <c r="R12" s="10"/>
      <c r="S12" s="16" t="str">
        <f>+IF(ISERROR((Q12/R12)*100),"-",(Q12/R12)*100)</f>
        <v>-</v>
      </c>
      <c r="T12" s="10"/>
    </row>
    <row r="13" spans="1:20" ht="105" x14ac:dyDescent="0.25">
      <c r="A13" s="9">
        <v>10</v>
      </c>
      <c r="B13" s="2" t="s">
        <v>39</v>
      </c>
      <c r="C13" s="4" t="s">
        <v>40</v>
      </c>
      <c r="D13" s="2" t="s">
        <v>5</v>
      </c>
      <c r="E13" s="2" t="s">
        <v>379</v>
      </c>
      <c r="F13" s="2" t="s">
        <v>42</v>
      </c>
      <c r="G13" s="2" t="s">
        <v>43</v>
      </c>
      <c r="H13" s="2" t="s">
        <v>87</v>
      </c>
      <c r="I13" s="2" t="s">
        <v>88</v>
      </c>
      <c r="J13" s="2" t="s">
        <v>89</v>
      </c>
      <c r="K13" s="2">
        <v>100</v>
      </c>
      <c r="L13" s="2" t="s">
        <v>366</v>
      </c>
      <c r="M13" s="2" t="s">
        <v>47</v>
      </c>
      <c r="N13" s="2">
        <v>100</v>
      </c>
      <c r="O13" s="2">
        <v>100</v>
      </c>
      <c r="P13" s="2">
        <v>100</v>
      </c>
      <c r="Q13" s="10"/>
      <c r="R13" s="10"/>
      <c r="S13" s="16" t="str">
        <f>+IF(ISERROR((Q13/R13)*100),"-",(Q13/R13)*100)</f>
        <v>-</v>
      </c>
      <c r="T13" s="10"/>
    </row>
    <row r="14" spans="1:20" ht="135" x14ac:dyDescent="0.25">
      <c r="A14" s="9">
        <v>11</v>
      </c>
      <c r="B14" s="2" t="s">
        <v>39</v>
      </c>
      <c r="C14" s="4" t="s">
        <v>40</v>
      </c>
      <c r="D14" s="2" t="s">
        <v>6</v>
      </c>
      <c r="E14" s="2" t="s">
        <v>91</v>
      </c>
      <c r="F14" s="2" t="s">
        <v>42</v>
      </c>
      <c r="G14" s="2" t="s">
        <v>43</v>
      </c>
      <c r="H14" s="2" t="s">
        <v>92</v>
      </c>
      <c r="I14" s="2" t="s">
        <v>93</v>
      </c>
      <c r="J14" s="2" t="s">
        <v>94</v>
      </c>
      <c r="K14" s="2">
        <v>44</v>
      </c>
      <c r="L14" s="2" t="s">
        <v>366</v>
      </c>
      <c r="M14" s="2" t="s">
        <v>66</v>
      </c>
      <c r="N14" s="2" t="s">
        <v>366</v>
      </c>
      <c r="O14" s="2">
        <v>40</v>
      </c>
      <c r="P14" s="2">
        <v>44</v>
      </c>
      <c r="Q14" s="16"/>
      <c r="R14" s="16"/>
      <c r="S14" s="10"/>
      <c r="T14" s="10"/>
    </row>
    <row r="15" spans="1:20" ht="225" x14ac:dyDescent="0.25">
      <c r="A15" s="9">
        <v>12</v>
      </c>
      <c r="B15" s="2" t="s">
        <v>39</v>
      </c>
      <c r="C15" s="4" t="s">
        <v>40</v>
      </c>
      <c r="D15" s="2" t="s">
        <v>6</v>
      </c>
      <c r="E15" s="2" t="s">
        <v>91</v>
      </c>
      <c r="F15" s="2" t="s">
        <v>42</v>
      </c>
      <c r="G15" s="2" t="s">
        <v>58</v>
      </c>
      <c r="H15" s="2" t="s">
        <v>96</v>
      </c>
      <c r="I15" s="2" t="s">
        <v>97</v>
      </c>
      <c r="J15" s="2" t="s">
        <v>98</v>
      </c>
      <c r="K15" s="2">
        <v>60</v>
      </c>
      <c r="L15" s="2" t="s">
        <v>366</v>
      </c>
      <c r="M15" s="2" t="s">
        <v>66</v>
      </c>
      <c r="N15" s="2">
        <v>16</v>
      </c>
      <c r="O15" s="2">
        <v>42</v>
      </c>
      <c r="P15" s="2">
        <v>60</v>
      </c>
      <c r="Q15" s="16"/>
      <c r="R15" s="16"/>
      <c r="S15" s="10"/>
      <c r="T15" s="10"/>
    </row>
    <row r="16" spans="1:20" ht="150" x14ac:dyDescent="0.25">
      <c r="A16" s="9">
        <v>13</v>
      </c>
      <c r="B16" s="2" t="s">
        <v>39</v>
      </c>
      <c r="C16" s="4" t="s">
        <v>40</v>
      </c>
      <c r="D16" s="2" t="s">
        <v>6</v>
      </c>
      <c r="E16" s="2" t="s">
        <v>91</v>
      </c>
      <c r="F16" s="2" t="s">
        <v>42</v>
      </c>
      <c r="G16" s="2" t="s">
        <v>58</v>
      </c>
      <c r="H16" s="2" t="s">
        <v>100</v>
      </c>
      <c r="I16" s="2" t="s">
        <v>101</v>
      </c>
      <c r="J16" s="2" t="s">
        <v>102</v>
      </c>
      <c r="K16" s="2">
        <v>100</v>
      </c>
      <c r="L16" s="2" t="s">
        <v>366</v>
      </c>
      <c r="M16" s="2" t="s">
        <v>47</v>
      </c>
      <c r="N16" s="2" t="s">
        <v>366</v>
      </c>
      <c r="O16" s="2">
        <v>67</v>
      </c>
      <c r="P16" s="2">
        <v>100</v>
      </c>
      <c r="Q16" s="10"/>
      <c r="R16" s="10"/>
      <c r="S16" s="16" t="str">
        <f>+IF(ISERROR((Q16/R16)*100),"-",(Q16/R16)*100)</f>
        <v>-</v>
      </c>
      <c r="T16" s="10"/>
    </row>
    <row r="17" spans="1:20" ht="105" x14ac:dyDescent="0.25">
      <c r="A17" s="9">
        <v>14</v>
      </c>
      <c r="B17" s="2" t="s">
        <v>39</v>
      </c>
      <c r="C17" s="2" t="s">
        <v>40</v>
      </c>
      <c r="D17" s="2" t="s">
        <v>7</v>
      </c>
      <c r="E17" s="2" t="s">
        <v>104</v>
      </c>
      <c r="F17" s="2" t="s">
        <v>42</v>
      </c>
      <c r="G17" s="2" t="s">
        <v>43</v>
      </c>
      <c r="H17" s="2" t="s">
        <v>105</v>
      </c>
      <c r="I17" s="2" t="s">
        <v>106</v>
      </c>
      <c r="J17" s="2" t="s">
        <v>106</v>
      </c>
      <c r="K17" s="2">
        <v>100</v>
      </c>
      <c r="L17" s="2" t="s">
        <v>366</v>
      </c>
      <c r="M17" s="2" t="s">
        <v>47</v>
      </c>
      <c r="N17" s="2" t="s">
        <v>366</v>
      </c>
      <c r="O17" s="2" t="s">
        <v>366</v>
      </c>
      <c r="P17" s="2">
        <v>100</v>
      </c>
      <c r="Q17" s="10"/>
      <c r="R17" s="10"/>
      <c r="S17" s="16" t="str">
        <f>+IF(ISERROR((Q17/R17)*100),"-",(Q17/R17)*100)</f>
        <v>-</v>
      </c>
      <c r="T17" s="10"/>
    </row>
    <row r="18" spans="1:20" ht="105" x14ac:dyDescent="0.25">
      <c r="A18" s="9">
        <v>15</v>
      </c>
      <c r="B18" s="2" t="s">
        <v>39</v>
      </c>
      <c r="C18" s="2" t="s">
        <v>40</v>
      </c>
      <c r="D18" s="2" t="s">
        <v>7</v>
      </c>
      <c r="E18" s="2" t="s">
        <v>104</v>
      </c>
      <c r="F18" s="2" t="s">
        <v>42</v>
      </c>
      <c r="G18" s="2" t="s">
        <v>43</v>
      </c>
      <c r="H18" s="2" t="s">
        <v>108</v>
      </c>
      <c r="I18" s="2" t="s">
        <v>109</v>
      </c>
      <c r="J18" s="2" t="s">
        <v>109</v>
      </c>
      <c r="K18" s="2">
        <v>1</v>
      </c>
      <c r="L18" s="2" t="s">
        <v>366</v>
      </c>
      <c r="M18" s="2" t="s">
        <v>66</v>
      </c>
      <c r="N18" s="2" t="s">
        <v>366</v>
      </c>
      <c r="O18" s="2" t="s">
        <v>366</v>
      </c>
      <c r="P18" s="2">
        <v>1</v>
      </c>
      <c r="Q18" s="16"/>
      <c r="R18" s="16"/>
      <c r="S18" s="10"/>
      <c r="T18" s="10"/>
    </row>
    <row r="19" spans="1:20" ht="105" x14ac:dyDescent="0.25">
      <c r="A19" s="9">
        <v>16</v>
      </c>
      <c r="B19" s="2" t="s">
        <v>39</v>
      </c>
      <c r="C19" s="2" t="s">
        <v>40</v>
      </c>
      <c r="D19" s="2" t="s">
        <v>7</v>
      </c>
      <c r="E19" s="2" t="s">
        <v>104</v>
      </c>
      <c r="F19" s="2" t="s">
        <v>42</v>
      </c>
      <c r="G19" s="2" t="s">
        <v>43</v>
      </c>
      <c r="H19" s="2" t="s">
        <v>110</v>
      </c>
      <c r="I19" s="2" t="s">
        <v>111</v>
      </c>
      <c r="J19" s="2" t="s">
        <v>111</v>
      </c>
      <c r="K19" s="2">
        <v>11</v>
      </c>
      <c r="L19" s="2" t="s">
        <v>366</v>
      </c>
      <c r="M19" s="2" t="s">
        <v>66</v>
      </c>
      <c r="N19" s="2" t="s">
        <v>366</v>
      </c>
      <c r="O19" s="2">
        <v>4</v>
      </c>
      <c r="P19" s="2">
        <v>11</v>
      </c>
      <c r="Q19" s="16"/>
      <c r="R19" s="16"/>
      <c r="S19" s="10"/>
      <c r="T19" s="10"/>
    </row>
    <row r="20" spans="1:20" ht="105" x14ac:dyDescent="0.25">
      <c r="A20" s="9">
        <v>17</v>
      </c>
      <c r="B20" s="2" t="s">
        <v>39</v>
      </c>
      <c r="C20" s="2" t="s">
        <v>40</v>
      </c>
      <c r="D20" s="2" t="s">
        <v>7</v>
      </c>
      <c r="E20" s="2" t="s">
        <v>104</v>
      </c>
      <c r="F20" s="2" t="s">
        <v>42</v>
      </c>
      <c r="G20" s="2" t="s">
        <v>43</v>
      </c>
      <c r="H20" s="2" t="s">
        <v>113</v>
      </c>
      <c r="I20" s="2" t="s">
        <v>114</v>
      </c>
      <c r="J20" s="2" t="s">
        <v>115</v>
      </c>
      <c r="K20" s="2">
        <v>100</v>
      </c>
      <c r="L20" s="2" t="s">
        <v>366</v>
      </c>
      <c r="M20" s="2" t="s">
        <v>47</v>
      </c>
      <c r="N20" s="2" t="s">
        <v>366</v>
      </c>
      <c r="O20" s="2" t="s">
        <v>366</v>
      </c>
      <c r="P20" s="2">
        <v>100</v>
      </c>
      <c r="Q20" s="10"/>
      <c r="R20" s="10"/>
      <c r="S20" s="16" t="str">
        <f>+IF(ISERROR((Q20/R20)*100),"-",(Q20/R20)*100)</f>
        <v>-</v>
      </c>
      <c r="T20" s="10"/>
    </row>
    <row r="21" spans="1:20" ht="105" x14ac:dyDescent="0.25">
      <c r="A21" s="9">
        <v>18</v>
      </c>
      <c r="B21" s="2" t="s">
        <v>39</v>
      </c>
      <c r="C21" s="2" t="s">
        <v>40</v>
      </c>
      <c r="D21" s="2" t="s">
        <v>8</v>
      </c>
      <c r="E21" s="2" t="s">
        <v>116</v>
      </c>
      <c r="F21" s="2" t="s">
        <v>42</v>
      </c>
      <c r="G21" s="2" t="s">
        <v>43</v>
      </c>
      <c r="H21" s="2" t="s">
        <v>117</v>
      </c>
      <c r="I21" s="2" t="s">
        <v>118</v>
      </c>
      <c r="J21" s="2" t="s">
        <v>119</v>
      </c>
      <c r="K21" s="2">
        <v>100</v>
      </c>
      <c r="L21" s="2" t="s">
        <v>366</v>
      </c>
      <c r="M21" s="2" t="s">
        <v>47</v>
      </c>
      <c r="N21" s="2">
        <v>100</v>
      </c>
      <c r="O21" s="2">
        <v>100</v>
      </c>
      <c r="P21" s="2">
        <v>100</v>
      </c>
      <c r="Q21" s="10"/>
      <c r="R21" s="10"/>
      <c r="S21" s="16" t="str">
        <f>+IF(ISERROR((Q21/R21)*100),"-",(Q21/R21)*100)</f>
        <v>-</v>
      </c>
      <c r="T21" s="10"/>
    </row>
    <row r="22" spans="1:20" ht="135" x14ac:dyDescent="0.25">
      <c r="A22" s="9">
        <v>19</v>
      </c>
      <c r="B22" s="2" t="s">
        <v>39</v>
      </c>
      <c r="C22" s="2" t="s">
        <v>40</v>
      </c>
      <c r="D22" s="2" t="s">
        <v>8</v>
      </c>
      <c r="E22" s="2" t="s">
        <v>116</v>
      </c>
      <c r="F22" s="2" t="s">
        <v>42</v>
      </c>
      <c r="G22" s="2" t="s">
        <v>43</v>
      </c>
      <c r="H22" s="2" t="s">
        <v>121</v>
      </c>
      <c r="I22" s="2" t="s">
        <v>122</v>
      </c>
      <c r="J22" s="2" t="s">
        <v>123</v>
      </c>
      <c r="K22" s="2">
        <v>80</v>
      </c>
      <c r="L22" s="2" t="s">
        <v>366</v>
      </c>
      <c r="M22" s="2" t="s">
        <v>47</v>
      </c>
      <c r="N22" s="2">
        <v>80</v>
      </c>
      <c r="O22" s="2">
        <v>80</v>
      </c>
      <c r="P22" s="2">
        <v>80</v>
      </c>
      <c r="Q22" s="10"/>
      <c r="R22" s="10"/>
      <c r="S22" s="16" t="str">
        <f>+IF(ISERROR((Q22/R22)*100),"-",(Q22/R22)*100)</f>
        <v>-</v>
      </c>
      <c r="T22" s="10"/>
    </row>
    <row r="23" spans="1:20" ht="105" x14ac:dyDescent="0.25">
      <c r="A23" s="9">
        <v>20</v>
      </c>
      <c r="B23" s="2" t="s">
        <v>39</v>
      </c>
      <c r="C23" s="2" t="s">
        <v>40</v>
      </c>
      <c r="D23" s="2" t="s">
        <v>9</v>
      </c>
      <c r="E23" s="2" t="s">
        <v>390</v>
      </c>
      <c r="F23" s="2" t="s">
        <v>42</v>
      </c>
      <c r="G23" s="2" t="s">
        <v>43</v>
      </c>
      <c r="H23" s="2" t="s">
        <v>125</v>
      </c>
      <c r="I23" s="2" t="s">
        <v>126</v>
      </c>
      <c r="J23" s="2" t="s">
        <v>127</v>
      </c>
      <c r="K23" s="2">
        <v>100</v>
      </c>
      <c r="L23" s="2" t="s">
        <v>366</v>
      </c>
      <c r="M23" s="2" t="s">
        <v>47</v>
      </c>
      <c r="N23" s="2">
        <v>100</v>
      </c>
      <c r="O23" s="2">
        <v>100</v>
      </c>
      <c r="P23" s="2">
        <v>100</v>
      </c>
      <c r="Q23" s="10"/>
      <c r="R23" s="10"/>
      <c r="S23" s="16" t="str">
        <f>+IF(ISERROR((Q23/R23)*100),"-",(Q23/R23)*100)</f>
        <v>-</v>
      </c>
      <c r="T23" s="10"/>
    </row>
    <row r="24" spans="1:20" ht="105" x14ac:dyDescent="0.25">
      <c r="A24" s="9">
        <v>21</v>
      </c>
      <c r="B24" s="2" t="s">
        <v>39</v>
      </c>
      <c r="C24" s="4" t="s">
        <v>40</v>
      </c>
      <c r="D24" s="2" t="s">
        <v>10</v>
      </c>
      <c r="E24" s="2" t="s">
        <v>392</v>
      </c>
      <c r="F24" s="2" t="s">
        <v>42</v>
      </c>
      <c r="G24" s="2" t="s">
        <v>43</v>
      </c>
      <c r="H24" s="2" t="s">
        <v>130</v>
      </c>
      <c r="I24" s="2" t="s">
        <v>131</v>
      </c>
      <c r="J24" s="2" t="s">
        <v>132</v>
      </c>
      <c r="K24" s="2">
        <v>100</v>
      </c>
      <c r="L24" s="2" t="s">
        <v>366</v>
      </c>
      <c r="M24" s="2" t="s">
        <v>47</v>
      </c>
      <c r="N24" s="2" t="s">
        <v>366</v>
      </c>
      <c r="O24" s="2">
        <v>20</v>
      </c>
      <c r="P24" s="2">
        <v>100</v>
      </c>
      <c r="Q24" s="10"/>
      <c r="R24" s="10"/>
      <c r="S24" s="16" t="str">
        <f>+IF(ISERROR((Q24/R24)*100),"-",(Q24/R24)*100)</f>
        <v>-</v>
      </c>
      <c r="T24" s="10"/>
    </row>
    <row r="25" spans="1:20" ht="105" x14ac:dyDescent="0.25">
      <c r="A25" s="9">
        <v>22</v>
      </c>
      <c r="B25" s="2" t="s">
        <v>39</v>
      </c>
      <c r="C25" s="2" t="s">
        <v>40</v>
      </c>
      <c r="D25" s="2" t="s">
        <v>10</v>
      </c>
      <c r="E25" s="2" t="s">
        <v>133</v>
      </c>
      <c r="F25" s="2" t="s">
        <v>42</v>
      </c>
      <c r="G25" s="2" t="s">
        <v>43</v>
      </c>
      <c r="H25" s="2" t="s">
        <v>134</v>
      </c>
      <c r="I25" s="2" t="s">
        <v>135</v>
      </c>
      <c r="J25" s="2" t="s">
        <v>135</v>
      </c>
      <c r="K25" s="2">
        <v>12</v>
      </c>
      <c r="L25" s="2" t="s">
        <v>366</v>
      </c>
      <c r="M25" s="2" t="s">
        <v>66</v>
      </c>
      <c r="N25" s="2">
        <v>6</v>
      </c>
      <c r="O25" s="2">
        <v>9</v>
      </c>
      <c r="P25" s="2">
        <v>12</v>
      </c>
      <c r="Q25" s="16"/>
      <c r="R25" s="16"/>
      <c r="S25" s="10"/>
      <c r="T25" s="10"/>
    </row>
    <row r="26" spans="1:20" ht="120" x14ac:dyDescent="0.25">
      <c r="A26" s="9">
        <v>23</v>
      </c>
      <c r="B26" s="2" t="s">
        <v>39</v>
      </c>
      <c r="C26" s="2" t="s">
        <v>40</v>
      </c>
      <c r="D26" s="2" t="s">
        <v>11</v>
      </c>
      <c r="E26" s="2" t="s">
        <v>390</v>
      </c>
      <c r="F26" s="2" t="s">
        <v>42</v>
      </c>
      <c r="G26" s="2" t="s">
        <v>43</v>
      </c>
      <c r="H26" s="2" t="s">
        <v>137</v>
      </c>
      <c r="I26" s="2" t="s">
        <v>138</v>
      </c>
      <c r="J26" s="2" t="s">
        <v>139</v>
      </c>
      <c r="K26" s="2">
        <v>90</v>
      </c>
      <c r="L26" s="2" t="s">
        <v>366</v>
      </c>
      <c r="M26" s="2" t="s">
        <v>47</v>
      </c>
      <c r="N26" s="2">
        <v>90</v>
      </c>
      <c r="O26" s="2">
        <v>90</v>
      </c>
      <c r="P26" s="2">
        <v>90</v>
      </c>
      <c r="Q26" s="10"/>
      <c r="R26" s="10"/>
      <c r="S26" s="16" t="str">
        <f t="shared" ref="S26:S34" si="1">+IF(ISERROR((Q26/R26)*100),"-",(Q26/R26)*100)</f>
        <v>-</v>
      </c>
      <c r="T26" s="10"/>
    </row>
    <row r="27" spans="1:20" ht="105" x14ac:dyDescent="0.25">
      <c r="A27" s="9">
        <v>24</v>
      </c>
      <c r="B27" s="2" t="s">
        <v>39</v>
      </c>
      <c r="C27" s="2" t="s">
        <v>40</v>
      </c>
      <c r="D27" s="2" t="s">
        <v>11</v>
      </c>
      <c r="E27" s="2" t="s">
        <v>390</v>
      </c>
      <c r="F27" s="2" t="s">
        <v>42</v>
      </c>
      <c r="G27" s="2" t="s">
        <v>43</v>
      </c>
      <c r="H27" s="2" t="s">
        <v>140</v>
      </c>
      <c r="I27" s="2" t="s">
        <v>141</v>
      </c>
      <c r="J27" s="2" t="s">
        <v>142</v>
      </c>
      <c r="K27" s="2">
        <v>100</v>
      </c>
      <c r="L27" s="2" t="s">
        <v>366</v>
      </c>
      <c r="M27" s="2" t="s">
        <v>47</v>
      </c>
      <c r="N27" s="2">
        <v>100</v>
      </c>
      <c r="O27" s="2">
        <v>100</v>
      </c>
      <c r="P27" s="2">
        <v>100</v>
      </c>
      <c r="Q27" s="10"/>
      <c r="R27" s="10"/>
      <c r="S27" s="16" t="str">
        <f t="shared" si="1"/>
        <v>-</v>
      </c>
      <c r="T27" s="10"/>
    </row>
    <row r="28" spans="1:20" ht="105" x14ac:dyDescent="0.25">
      <c r="A28" s="9">
        <v>25</v>
      </c>
      <c r="B28" s="2" t="s">
        <v>39</v>
      </c>
      <c r="C28" s="2" t="s">
        <v>40</v>
      </c>
      <c r="D28" s="2" t="s">
        <v>144</v>
      </c>
      <c r="E28" s="2" t="s">
        <v>145</v>
      </c>
      <c r="F28" s="2" t="s">
        <v>42</v>
      </c>
      <c r="G28" s="2" t="s">
        <v>43</v>
      </c>
      <c r="H28" s="2" t="s">
        <v>146</v>
      </c>
      <c r="I28" s="2" t="s">
        <v>147</v>
      </c>
      <c r="J28" s="2" t="s">
        <v>148</v>
      </c>
      <c r="K28" s="2">
        <v>100</v>
      </c>
      <c r="L28" s="2" t="s">
        <v>366</v>
      </c>
      <c r="M28" s="2" t="s">
        <v>47</v>
      </c>
      <c r="N28" s="2">
        <v>50</v>
      </c>
      <c r="O28" s="2">
        <v>75</v>
      </c>
      <c r="P28" s="2">
        <v>100</v>
      </c>
      <c r="Q28" s="10"/>
      <c r="R28" s="10"/>
      <c r="S28" s="16" t="str">
        <f t="shared" si="1"/>
        <v>-</v>
      </c>
      <c r="T28" s="10"/>
    </row>
    <row r="29" spans="1:20" ht="105" x14ac:dyDescent="0.25">
      <c r="A29" s="9">
        <v>26</v>
      </c>
      <c r="B29" s="2" t="s">
        <v>39</v>
      </c>
      <c r="C29" s="2" t="s">
        <v>40</v>
      </c>
      <c r="D29" s="2" t="s">
        <v>144</v>
      </c>
      <c r="E29" s="2" t="s">
        <v>145</v>
      </c>
      <c r="F29" s="2" t="s">
        <v>42</v>
      </c>
      <c r="G29" s="2" t="s">
        <v>43</v>
      </c>
      <c r="H29" s="2" t="s">
        <v>149</v>
      </c>
      <c r="I29" s="2" t="s">
        <v>150</v>
      </c>
      <c r="J29" s="2" t="s">
        <v>151</v>
      </c>
      <c r="K29" s="2">
        <v>100</v>
      </c>
      <c r="L29" s="2" t="s">
        <v>366</v>
      </c>
      <c r="M29" s="2" t="s">
        <v>47</v>
      </c>
      <c r="N29" s="2">
        <v>48</v>
      </c>
      <c r="O29" s="2">
        <v>93</v>
      </c>
      <c r="P29" s="2">
        <v>100</v>
      </c>
      <c r="Q29" s="10"/>
      <c r="R29" s="10"/>
      <c r="S29" s="16" t="str">
        <f t="shared" si="1"/>
        <v>-</v>
      </c>
      <c r="T29" s="10"/>
    </row>
    <row r="30" spans="1:20" ht="105" x14ac:dyDescent="0.25">
      <c r="A30" s="9">
        <v>27</v>
      </c>
      <c r="B30" s="2" t="s">
        <v>39</v>
      </c>
      <c r="C30" s="2" t="s">
        <v>40</v>
      </c>
      <c r="D30" s="2" t="s">
        <v>144</v>
      </c>
      <c r="E30" s="2" t="s">
        <v>145</v>
      </c>
      <c r="F30" s="2" t="s">
        <v>42</v>
      </c>
      <c r="G30" s="2" t="s">
        <v>43</v>
      </c>
      <c r="H30" s="2" t="s">
        <v>152</v>
      </c>
      <c r="I30" s="2" t="s">
        <v>153</v>
      </c>
      <c r="J30" s="2" t="s">
        <v>399</v>
      </c>
      <c r="K30" s="2">
        <v>80</v>
      </c>
      <c r="L30" s="2" t="s">
        <v>366</v>
      </c>
      <c r="M30" s="2" t="s">
        <v>47</v>
      </c>
      <c r="N30" s="2">
        <v>33</v>
      </c>
      <c r="O30" s="2">
        <v>66</v>
      </c>
      <c r="P30" s="2">
        <v>80</v>
      </c>
      <c r="Q30" s="10"/>
      <c r="R30" s="10"/>
      <c r="S30" s="16" t="str">
        <f t="shared" si="1"/>
        <v>-</v>
      </c>
      <c r="T30" s="10"/>
    </row>
    <row r="31" spans="1:20" ht="105" x14ac:dyDescent="0.25">
      <c r="A31" s="9">
        <v>28</v>
      </c>
      <c r="B31" s="2" t="s">
        <v>39</v>
      </c>
      <c r="C31" s="2" t="s">
        <v>40</v>
      </c>
      <c r="D31" s="2" t="s">
        <v>144</v>
      </c>
      <c r="E31" s="2" t="s">
        <v>145</v>
      </c>
      <c r="F31" s="2" t="s">
        <v>42</v>
      </c>
      <c r="G31" s="2" t="s">
        <v>43</v>
      </c>
      <c r="H31" s="2" t="s">
        <v>155</v>
      </c>
      <c r="I31" s="2" t="s">
        <v>400</v>
      </c>
      <c r="J31" s="2" t="s">
        <v>157</v>
      </c>
      <c r="K31" s="2">
        <v>100</v>
      </c>
      <c r="L31" s="2" t="s">
        <v>366</v>
      </c>
      <c r="M31" s="2" t="s">
        <v>47</v>
      </c>
      <c r="N31" s="2">
        <v>4</v>
      </c>
      <c r="O31" s="2">
        <v>75</v>
      </c>
      <c r="P31" s="2">
        <v>100</v>
      </c>
      <c r="Q31" s="10"/>
      <c r="R31" s="10"/>
      <c r="S31" s="16" t="str">
        <f t="shared" si="1"/>
        <v>-</v>
      </c>
      <c r="T31" s="10"/>
    </row>
    <row r="32" spans="1:20" ht="105" x14ac:dyDescent="0.25">
      <c r="A32" s="9">
        <v>29</v>
      </c>
      <c r="B32" s="2" t="s">
        <v>39</v>
      </c>
      <c r="C32" s="2" t="s">
        <v>40</v>
      </c>
      <c r="D32" s="2" t="s">
        <v>144</v>
      </c>
      <c r="E32" s="2" t="s">
        <v>145</v>
      </c>
      <c r="F32" s="2" t="s">
        <v>42</v>
      </c>
      <c r="G32" s="2" t="s">
        <v>43</v>
      </c>
      <c r="H32" s="2" t="s">
        <v>158</v>
      </c>
      <c r="I32" s="2" t="s">
        <v>159</v>
      </c>
      <c r="J32" s="2" t="s">
        <v>160</v>
      </c>
      <c r="K32" s="2">
        <v>100</v>
      </c>
      <c r="L32" s="2" t="s">
        <v>366</v>
      </c>
      <c r="M32" s="2" t="s">
        <v>47</v>
      </c>
      <c r="N32" s="2">
        <v>39</v>
      </c>
      <c r="O32" s="2">
        <v>71</v>
      </c>
      <c r="P32" s="2">
        <v>100</v>
      </c>
      <c r="Q32" s="10"/>
      <c r="R32" s="10"/>
      <c r="S32" s="16" t="str">
        <f t="shared" si="1"/>
        <v>-</v>
      </c>
      <c r="T32" s="10"/>
    </row>
    <row r="33" spans="1:20" ht="105" x14ac:dyDescent="0.25">
      <c r="A33" s="9">
        <v>30</v>
      </c>
      <c r="B33" s="2" t="s">
        <v>39</v>
      </c>
      <c r="C33" s="2" t="s">
        <v>40</v>
      </c>
      <c r="D33" s="2" t="s">
        <v>144</v>
      </c>
      <c r="E33" s="2" t="s">
        <v>145</v>
      </c>
      <c r="F33" s="2" t="s">
        <v>42</v>
      </c>
      <c r="G33" s="2" t="s">
        <v>43</v>
      </c>
      <c r="H33" s="2" t="s">
        <v>161</v>
      </c>
      <c r="I33" s="2" t="s">
        <v>162</v>
      </c>
      <c r="J33" s="2" t="s">
        <v>163</v>
      </c>
      <c r="K33" s="2">
        <v>100</v>
      </c>
      <c r="L33" s="2" t="s">
        <v>366</v>
      </c>
      <c r="M33" s="2" t="s">
        <v>47</v>
      </c>
      <c r="N33" s="2">
        <v>25</v>
      </c>
      <c r="O33" s="2">
        <v>47</v>
      </c>
      <c r="P33" s="2">
        <v>100</v>
      </c>
      <c r="Q33" s="10"/>
      <c r="R33" s="10"/>
      <c r="S33" s="16" t="str">
        <f t="shared" si="1"/>
        <v>-</v>
      </c>
      <c r="T33" s="10"/>
    </row>
    <row r="34" spans="1:20" ht="105" x14ac:dyDescent="0.25">
      <c r="A34" s="9">
        <v>31</v>
      </c>
      <c r="B34" s="2" t="s">
        <v>39</v>
      </c>
      <c r="C34" s="2" t="s">
        <v>40</v>
      </c>
      <c r="D34" s="2" t="s">
        <v>144</v>
      </c>
      <c r="E34" s="2" t="s">
        <v>145</v>
      </c>
      <c r="F34" s="2" t="s">
        <v>42</v>
      </c>
      <c r="G34" s="2" t="s">
        <v>43</v>
      </c>
      <c r="H34" s="2" t="s">
        <v>164</v>
      </c>
      <c r="I34" s="2" t="s">
        <v>165</v>
      </c>
      <c r="J34" s="2" t="s">
        <v>166</v>
      </c>
      <c r="K34" s="2">
        <v>100</v>
      </c>
      <c r="L34" s="2" t="s">
        <v>366</v>
      </c>
      <c r="M34" s="2" t="s">
        <v>47</v>
      </c>
      <c r="N34" s="2" t="s">
        <v>366</v>
      </c>
      <c r="O34" s="2" t="s">
        <v>366</v>
      </c>
      <c r="P34" s="2">
        <v>100</v>
      </c>
      <c r="Q34" s="10"/>
      <c r="R34" s="10"/>
      <c r="S34" s="16" t="str">
        <f t="shared" si="1"/>
        <v>-</v>
      </c>
      <c r="T34" s="10"/>
    </row>
    <row r="35" spans="1:20" ht="90" x14ac:dyDescent="0.25">
      <c r="A35" s="9">
        <v>32</v>
      </c>
      <c r="B35" s="2" t="s">
        <v>167</v>
      </c>
      <c r="C35" s="2" t="s">
        <v>168</v>
      </c>
      <c r="D35" s="2" t="s">
        <v>12</v>
      </c>
      <c r="E35" s="2" t="s">
        <v>408</v>
      </c>
      <c r="F35" s="2" t="s">
        <v>409</v>
      </c>
      <c r="G35" s="2" t="s">
        <v>186</v>
      </c>
      <c r="H35" s="20" t="s">
        <v>410</v>
      </c>
      <c r="I35" s="20" t="s">
        <v>411</v>
      </c>
      <c r="J35" s="20" t="s">
        <v>412</v>
      </c>
      <c r="K35" s="20">
        <v>35000</v>
      </c>
      <c r="L35" s="20" t="s">
        <v>366</v>
      </c>
      <c r="M35" s="20" t="s">
        <v>66</v>
      </c>
      <c r="N35" s="20" t="s">
        <v>366</v>
      </c>
      <c r="O35" s="20">
        <v>9000</v>
      </c>
      <c r="P35" s="20">
        <v>35000</v>
      </c>
      <c r="Q35" s="16"/>
      <c r="R35" s="16"/>
      <c r="S35" s="10"/>
      <c r="T35" s="10"/>
    </row>
    <row r="36" spans="1:20" ht="120" x14ac:dyDescent="0.25">
      <c r="A36" s="9">
        <v>33</v>
      </c>
      <c r="B36" s="2" t="s">
        <v>167</v>
      </c>
      <c r="C36" s="2" t="s">
        <v>176</v>
      </c>
      <c r="D36" s="2" t="s">
        <v>12</v>
      </c>
      <c r="E36" s="2" t="s">
        <v>408</v>
      </c>
      <c r="F36" s="2" t="s">
        <v>178</v>
      </c>
      <c r="G36" s="2" t="s">
        <v>414</v>
      </c>
      <c r="H36" s="20" t="s">
        <v>180</v>
      </c>
      <c r="I36" s="20" t="s">
        <v>181</v>
      </c>
      <c r="J36" s="20" t="s">
        <v>415</v>
      </c>
      <c r="K36" s="21" t="s">
        <v>366</v>
      </c>
      <c r="L36" s="20">
        <v>100</v>
      </c>
      <c r="M36" s="20" t="s">
        <v>66</v>
      </c>
      <c r="N36" s="20" t="s">
        <v>366</v>
      </c>
      <c r="O36" s="20" t="s">
        <v>366</v>
      </c>
      <c r="P36" s="20" t="s">
        <v>366</v>
      </c>
      <c r="Q36" s="16"/>
      <c r="R36" s="16"/>
      <c r="S36" s="10"/>
      <c r="T36" s="10"/>
    </row>
    <row r="37" spans="1:20" ht="240" x14ac:dyDescent="0.25">
      <c r="A37" s="9">
        <v>34</v>
      </c>
      <c r="B37" s="2" t="s">
        <v>167</v>
      </c>
      <c r="C37" s="2" t="s">
        <v>176</v>
      </c>
      <c r="D37" s="2" t="s">
        <v>12</v>
      </c>
      <c r="E37" s="2" t="s">
        <v>408</v>
      </c>
      <c r="F37" s="2" t="s">
        <v>178</v>
      </c>
      <c r="G37" s="2" t="s">
        <v>414</v>
      </c>
      <c r="H37" s="20" t="s">
        <v>416</v>
      </c>
      <c r="I37" s="20" t="s">
        <v>417</v>
      </c>
      <c r="J37" s="20" t="s">
        <v>418</v>
      </c>
      <c r="K37" s="20">
        <v>100</v>
      </c>
      <c r="L37" s="20" t="s">
        <v>366</v>
      </c>
      <c r="M37" s="20" t="s">
        <v>47</v>
      </c>
      <c r="N37" s="20" t="s">
        <v>366</v>
      </c>
      <c r="O37" s="20">
        <v>30</v>
      </c>
      <c r="P37" s="20">
        <v>100</v>
      </c>
      <c r="Q37" s="10"/>
      <c r="R37" s="10"/>
      <c r="S37" s="16" t="str">
        <f>+IF(ISERROR((Q37/R37)*100),"-",(Q37/R37)*100)</f>
        <v>-</v>
      </c>
      <c r="T37" s="10"/>
    </row>
    <row r="38" spans="1:20" ht="165" x14ac:dyDescent="0.25">
      <c r="A38" s="9">
        <v>35</v>
      </c>
      <c r="B38" s="2" t="s">
        <v>167</v>
      </c>
      <c r="C38" s="2" t="s">
        <v>176</v>
      </c>
      <c r="D38" s="2" t="s">
        <v>12</v>
      </c>
      <c r="E38" s="2" t="s">
        <v>408</v>
      </c>
      <c r="F38" s="2" t="s">
        <v>185</v>
      </c>
      <c r="G38" s="2" t="s">
        <v>186</v>
      </c>
      <c r="H38" s="20" t="s">
        <v>187</v>
      </c>
      <c r="I38" s="20" t="s">
        <v>188</v>
      </c>
      <c r="J38" s="20" t="s">
        <v>189</v>
      </c>
      <c r="K38" s="20">
        <v>100</v>
      </c>
      <c r="L38" s="20" t="s">
        <v>366</v>
      </c>
      <c r="M38" s="20" t="s">
        <v>47</v>
      </c>
      <c r="N38" s="20">
        <v>60</v>
      </c>
      <c r="O38" s="20">
        <v>70</v>
      </c>
      <c r="P38" s="20">
        <v>100</v>
      </c>
      <c r="Q38" s="10"/>
      <c r="R38" s="10"/>
      <c r="S38" s="16" t="str">
        <f>+IF(ISERROR((Q38/R38)*100),"-",(Q38/R38)*100)</f>
        <v>-</v>
      </c>
      <c r="T38" s="10"/>
    </row>
    <row r="39" spans="1:20" ht="135" x14ac:dyDescent="0.25">
      <c r="A39" s="9">
        <v>36</v>
      </c>
      <c r="B39" s="2" t="s">
        <v>167</v>
      </c>
      <c r="C39" s="2" t="s">
        <v>191</v>
      </c>
      <c r="D39" s="2" t="s">
        <v>12</v>
      </c>
      <c r="E39" s="2" t="s">
        <v>408</v>
      </c>
      <c r="F39" s="2" t="s">
        <v>421</v>
      </c>
      <c r="G39" s="2" t="s">
        <v>193</v>
      </c>
      <c r="H39" s="20" t="s">
        <v>194</v>
      </c>
      <c r="I39" s="20" t="s">
        <v>195</v>
      </c>
      <c r="J39" s="20" t="s">
        <v>422</v>
      </c>
      <c r="K39" s="20">
        <v>40</v>
      </c>
      <c r="L39" s="20">
        <v>100</v>
      </c>
      <c r="M39" s="20" t="s">
        <v>66</v>
      </c>
      <c r="N39" s="20" t="s">
        <v>366</v>
      </c>
      <c r="O39" s="20" t="s">
        <v>366</v>
      </c>
      <c r="P39" s="20">
        <v>40</v>
      </c>
      <c r="Q39" s="16"/>
      <c r="R39" s="16"/>
      <c r="S39" s="10"/>
      <c r="T39" s="10"/>
    </row>
    <row r="40" spans="1:20" ht="240" x14ac:dyDescent="0.25">
      <c r="A40" s="9">
        <v>37</v>
      </c>
      <c r="B40" s="2" t="s">
        <v>167</v>
      </c>
      <c r="C40" s="2" t="s">
        <v>191</v>
      </c>
      <c r="D40" s="2" t="s">
        <v>12</v>
      </c>
      <c r="E40" s="2" t="s">
        <v>408</v>
      </c>
      <c r="F40" s="2" t="s">
        <v>421</v>
      </c>
      <c r="G40" s="2" t="s">
        <v>193</v>
      </c>
      <c r="H40" s="20" t="s">
        <v>424</v>
      </c>
      <c r="I40" s="20" t="s">
        <v>425</v>
      </c>
      <c r="J40" s="20" t="s">
        <v>426</v>
      </c>
      <c r="K40" s="20">
        <v>100</v>
      </c>
      <c r="L40" s="20" t="s">
        <v>366</v>
      </c>
      <c r="M40" s="20" t="s">
        <v>47</v>
      </c>
      <c r="N40" s="20" t="s">
        <v>366</v>
      </c>
      <c r="O40" s="20">
        <v>34</v>
      </c>
      <c r="P40" s="20">
        <v>100</v>
      </c>
      <c r="Q40" s="10"/>
      <c r="R40" s="10"/>
      <c r="S40" s="16" t="str">
        <f>+IF(ISERROR((Q40/R40)*100),"-",(Q40/R40)*100)</f>
        <v>-</v>
      </c>
      <c r="T40" s="10"/>
    </row>
    <row r="41" spans="1:20" ht="120" x14ac:dyDescent="0.25">
      <c r="A41" s="9">
        <v>38</v>
      </c>
      <c r="B41" s="2" t="s">
        <v>167</v>
      </c>
      <c r="C41" s="2" t="s">
        <v>176</v>
      </c>
      <c r="D41" s="2" t="s">
        <v>12</v>
      </c>
      <c r="E41" s="2" t="s">
        <v>408</v>
      </c>
      <c r="F41" s="2" t="s">
        <v>199</v>
      </c>
      <c r="G41" s="2" t="s">
        <v>429</v>
      </c>
      <c r="H41" s="20" t="s">
        <v>201</v>
      </c>
      <c r="I41" s="20" t="s">
        <v>202</v>
      </c>
      <c r="J41" s="20" t="s">
        <v>203</v>
      </c>
      <c r="K41" s="20" t="s">
        <v>366</v>
      </c>
      <c r="L41" s="20">
        <v>13</v>
      </c>
      <c r="M41" s="20" t="s">
        <v>66</v>
      </c>
      <c r="N41" s="20" t="s">
        <v>366</v>
      </c>
      <c r="O41" s="20" t="s">
        <v>366</v>
      </c>
      <c r="P41" s="20" t="s">
        <v>366</v>
      </c>
      <c r="Q41" s="16"/>
      <c r="R41" s="16"/>
      <c r="S41" s="10"/>
      <c r="T41" s="10"/>
    </row>
    <row r="42" spans="1:20" ht="255" x14ac:dyDescent="0.25">
      <c r="A42" s="9">
        <v>39</v>
      </c>
      <c r="B42" s="2" t="s">
        <v>167</v>
      </c>
      <c r="C42" s="2" t="s">
        <v>176</v>
      </c>
      <c r="D42" s="2" t="s">
        <v>12</v>
      </c>
      <c r="E42" s="2" t="s">
        <v>408</v>
      </c>
      <c r="F42" s="2" t="s">
        <v>199</v>
      </c>
      <c r="G42" s="2" t="s">
        <v>429</v>
      </c>
      <c r="H42" s="20" t="s">
        <v>430</v>
      </c>
      <c r="I42" s="20" t="s">
        <v>431</v>
      </c>
      <c r="J42" s="20" t="s">
        <v>432</v>
      </c>
      <c r="K42" s="20">
        <v>100</v>
      </c>
      <c r="L42" s="20" t="s">
        <v>366</v>
      </c>
      <c r="M42" s="20" t="s">
        <v>47</v>
      </c>
      <c r="N42" s="20" t="s">
        <v>366</v>
      </c>
      <c r="O42" s="20">
        <v>50</v>
      </c>
      <c r="P42" s="20">
        <v>100</v>
      </c>
      <c r="Q42" s="10"/>
      <c r="R42" s="10"/>
      <c r="S42" s="16" t="str">
        <f>+IF(ISERROR((Q42/R42)*100),"-",(Q42/R42)*100)</f>
        <v>-</v>
      </c>
      <c r="T42" s="10"/>
    </row>
    <row r="43" spans="1:20" ht="409.5" x14ac:dyDescent="0.25">
      <c r="A43" s="9">
        <v>40</v>
      </c>
      <c r="B43" s="2" t="s">
        <v>167</v>
      </c>
      <c r="C43" s="2" t="s">
        <v>205</v>
      </c>
      <c r="D43" s="2" t="s">
        <v>13</v>
      </c>
      <c r="E43" s="2" t="s">
        <v>435</v>
      </c>
      <c r="F43" s="2" t="s">
        <v>207</v>
      </c>
      <c r="G43" s="2" t="s">
        <v>186</v>
      </c>
      <c r="H43" s="20" t="s">
        <v>208</v>
      </c>
      <c r="I43" s="20" t="s">
        <v>209</v>
      </c>
      <c r="J43" s="20" t="s">
        <v>210</v>
      </c>
      <c r="K43" t="s">
        <v>366</v>
      </c>
      <c r="L43" s="2">
        <v>100</v>
      </c>
      <c r="M43" s="2" t="s">
        <v>47</v>
      </c>
      <c r="N43" s="2" t="s">
        <v>366</v>
      </c>
      <c r="O43" s="2" t="s">
        <v>366</v>
      </c>
      <c r="P43" s="2" t="s">
        <v>366</v>
      </c>
      <c r="Q43" s="10"/>
      <c r="R43" s="10"/>
      <c r="S43" s="16" t="str">
        <f>+IF(ISERROR((Q43/R43)*100),"-",(Q43/R43)*100)</f>
        <v>-</v>
      </c>
      <c r="T43" s="10"/>
    </row>
    <row r="44" spans="1:20" ht="255" x14ac:dyDescent="0.25">
      <c r="A44" s="9">
        <v>41</v>
      </c>
      <c r="B44" s="2" t="s">
        <v>167</v>
      </c>
      <c r="C44" s="2" t="s">
        <v>205</v>
      </c>
      <c r="D44" s="2" t="s">
        <v>13</v>
      </c>
      <c r="E44" s="2" t="s">
        <v>435</v>
      </c>
      <c r="F44" s="2" t="s">
        <v>207</v>
      </c>
      <c r="G44" s="2" t="s">
        <v>186</v>
      </c>
      <c r="H44" s="20" t="s">
        <v>436</v>
      </c>
      <c r="I44" s="20" t="s">
        <v>437</v>
      </c>
      <c r="J44" s="20" t="s">
        <v>438</v>
      </c>
      <c r="K44" s="2">
        <v>100</v>
      </c>
      <c r="L44" s="2" t="s">
        <v>366</v>
      </c>
      <c r="M44" s="2" t="s">
        <v>47</v>
      </c>
      <c r="N44" s="2" t="s">
        <v>366</v>
      </c>
      <c r="O44" s="2">
        <v>30</v>
      </c>
      <c r="P44" s="2">
        <v>100</v>
      </c>
      <c r="Q44" s="10"/>
      <c r="R44" s="10"/>
      <c r="S44" s="16" t="str">
        <f>+IF(ISERROR((Q44/R44)*100),"-",(Q44/R44)*100)</f>
        <v>-</v>
      </c>
      <c r="T44" s="10"/>
    </row>
    <row r="45" spans="1:20" ht="135" x14ac:dyDescent="0.25">
      <c r="A45" s="9">
        <v>42</v>
      </c>
      <c r="B45" s="2" t="s">
        <v>167</v>
      </c>
      <c r="C45" s="2" t="s">
        <v>212</v>
      </c>
      <c r="D45" s="2" t="s">
        <v>13</v>
      </c>
      <c r="E45" s="2" t="s">
        <v>435</v>
      </c>
      <c r="F45" s="2" t="s">
        <v>213</v>
      </c>
      <c r="G45" s="2" t="s">
        <v>186</v>
      </c>
      <c r="H45" s="20" t="s">
        <v>214</v>
      </c>
      <c r="I45" s="20" t="s">
        <v>215</v>
      </c>
      <c r="J45" s="20" t="s">
        <v>216</v>
      </c>
      <c r="K45" s="2" t="s">
        <v>366</v>
      </c>
      <c r="L45" s="2">
        <v>900</v>
      </c>
      <c r="M45" s="2" t="s">
        <v>66</v>
      </c>
      <c r="N45" s="2" t="s">
        <v>366</v>
      </c>
      <c r="O45" s="2" t="s">
        <v>366</v>
      </c>
      <c r="P45" s="2" t="s">
        <v>366</v>
      </c>
      <c r="Q45" s="16"/>
      <c r="R45" s="16"/>
      <c r="S45" s="10"/>
      <c r="T45" s="10"/>
    </row>
    <row r="46" spans="1:20" ht="240" x14ac:dyDescent="0.25">
      <c r="A46" s="9">
        <v>43</v>
      </c>
      <c r="B46" s="2" t="s">
        <v>167</v>
      </c>
      <c r="C46" s="2" t="s">
        <v>212</v>
      </c>
      <c r="D46" s="2" t="s">
        <v>13</v>
      </c>
      <c r="E46" s="2" t="s">
        <v>435</v>
      </c>
      <c r="F46" s="2" t="s">
        <v>213</v>
      </c>
      <c r="G46" s="2" t="s">
        <v>186</v>
      </c>
      <c r="H46" s="20" t="s">
        <v>440</v>
      </c>
      <c r="I46" s="20" t="s">
        <v>441</v>
      </c>
      <c r="J46" s="20" t="s">
        <v>442</v>
      </c>
      <c r="K46" s="2">
        <v>100</v>
      </c>
      <c r="L46" s="2" t="s">
        <v>366</v>
      </c>
      <c r="M46" s="2" t="s">
        <v>47</v>
      </c>
      <c r="N46" s="2" t="s">
        <v>366</v>
      </c>
      <c r="O46" s="2">
        <v>30</v>
      </c>
      <c r="P46" s="2">
        <v>100</v>
      </c>
      <c r="Q46" s="10"/>
      <c r="R46" s="10"/>
      <c r="S46" s="16" t="str">
        <f>+IF(ISERROR((Q46/R46)*100),"-",(Q46/R46)*100)</f>
        <v>-</v>
      </c>
      <c r="T46" s="10"/>
    </row>
    <row r="47" spans="1:20" ht="120" x14ac:dyDescent="0.25">
      <c r="A47" s="9">
        <v>44</v>
      </c>
      <c r="B47" s="2" t="s">
        <v>167</v>
      </c>
      <c r="C47" s="2" t="s">
        <v>218</v>
      </c>
      <c r="D47" s="2" t="s">
        <v>14</v>
      </c>
      <c r="E47" s="2" t="s">
        <v>446</v>
      </c>
      <c r="F47" s="2" t="s">
        <v>220</v>
      </c>
      <c r="G47" s="2" t="s">
        <v>186</v>
      </c>
      <c r="H47" s="20" t="s">
        <v>221</v>
      </c>
      <c r="I47" s="20" t="s">
        <v>222</v>
      </c>
      <c r="J47" s="20" t="s">
        <v>223</v>
      </c>
      <c r="K47" s="2" t="s">
        <v>366</v>
      </c>
      <c r="L47" s="2">
        <v>2095</v>
      </c>
      <c r="M47" s="2" t="s">
        <v>66</v>
      </c>
      <c r="N47" s="2" t="s">
        <v>366</v>
      </c>
      <c r="O47" s="2" t="s">
        <v>366</v>
      </c>
      <c r="P47" s="2" t="s">
        <v>366</v>
      </c>
      <c r="Q47" s="16"/>
      <c r="R47" s="16"/>
      <c r="S47" s="10"/>
      <c r="T47" s="10"/>
    </row>
    <row r="48" spans="1:20" ht="255" x14ac:dyDescent="0.25">
      <c r="A48" s="9">
        <v>45</v>
      </c>
      <c r="B48" s="2" t="s">
        <v>167</v>
      </c>
      <c r="C48" s="2" t="s">
        <v>218</v>
      </c>
      <c r="D48" s="2" t="s">
        <v>14</v>
      </c>
      <c r="E48" s="2" t="s">
        <v>446</v>
      </c>
      <c r="F48" s="2" t="s">
        <v>220</v>
      </c>
      <c r="G48" s="2" t="s">
        <v>186</v>
      </c>
      <c r="H48" s="20" t="s">
        <v>447</v>
      </c>
      <c r="I48" s="20" t="s">
        <v>448</v>
      </c>
      <c r="J48" s="20" t="s">
        <v>449</v>
      </c>
      <c r="K48" s="2">
        <v>100</v>
      </c>
      <c r="L48" s="2" t="s">
        <v>366</v>
      </c>
      <c r="M48" s="2" t="s">
        <v>47</v>
      </c>
      <c r="N48" s="2" t="s">
        <v>366</v>
      </c>
      <c r="O48" s="2">
        <v>30</v>
      </c>
      <c r="P48" s="2">
        <v>100</v>
      </c>
      <c r="Q48" s="10"/>
      <c r="R48" s="10"/>
      <c r="S48" s="16" t="str">
        <f>+IF(ISERROR((Q48/R48)*100),"-",(Q48/R48)*100)</f>
        <v>-</v>
      </c>
      <c r="T48" s="10"/>
    </row>
    <row r="49" spans="1:20" ht="90" x14ac:dyDescent="0.25">
      <c r="A49" s="9">
        <v>46</v>
      </c>
      <c r="B49" s="2" t="s">
        <v>167</v>
      </c>
      <c r="C49" s="2" t="s">
        <v>225</v>
      </c>
      <c r="D49" s="2" t="s">
        <v>14</v>
      </c>
      <c r="E49" s="2" t="s">
        <v>446</v>
      </c>
      <c r="F49" s="2" t="s">
        <v>226</v>
      </c>
      <c r="G49" s="2" t="s">
        <v>227</v>
      </c>
      <c r="H49" s="20" t="s">
        <v>228</v>
      </c>
      <c r="I49" s="20" t="s">
        <v>229</v>
      </c>
      <c r="J49" s="20" t="s">
        <v>230</v>
      </c>
      <c r="K49" s="2" t="s">
        <v>366</v>
      </c>
      <c r="L49" s="2">
        <v>22</v>
      </c>
      <c r="M49" s="2" t="s">
        <v>66</v>
      </c>
      <c r="N49" s="2" t="s">
        <v>366</v>
      </c>
      <c r="O49" s="2" t="s">
        <v>366</v>
      </c>
      <c r="P49" s="2" t="s">
        <v>366</v>
      </c>
      <c r="Q49" s="16"/>
      <c r="R49" s="16"/>
      <c r="S49" s="10"/>
      <c r="T49" s="10"/>
    </row>
    <row r="50" spans="1:20" ht="255" x14ac:dyDescent="0.25">
      <c r="A50" s="9">
        <v>47</v>
      </c>
      <c r="B50" s="2" t="s">
        <v>167</v>
      </c>
      <c r="C50" s="2" t="s">
        <v>225</v>
      </c>
      <c r="D50" s="2" t="s">
        <v>14</v>
      </c>
      <c r="E50" s="2" t="s">
        <v>446</v>
      </c>
      <c r="F50" s="2" t="s">
        <v>226</v>
      </c>
      <c r="G50" s="2" t="s">
        <v>227</v>
      </c>
      <c r="H50" s="20" t="s">
        <v>450</v>
      </c>
      <c r="I50" s="20" t="s">
        <v>451</v>
      </c>
      <c r="J50" s="20" t="s">
        <v>452</v>
      </c>
      <c r="K50" s="2">
        <v>100</v>
      </c>
      <c r="L50" s="2" t="s">
        <v>366</v>
      </c>
      <c r="M50" s="2" t="s">
        <v>47</v>
      </c>
      <c r="N50" s="2" t="s">
        <v>366</v>
      </c>
      <c r="O50" s="2">
        <v>30</v>
      </c>
      <c r="P50" s="2">
        <v>100</v>
      </c>
      <c r="Q50" s="10"/>
      <c r="R50" s="10"/>
      <c r="S50" s="16" t="str">
        <f>+IF(ISERROR((Q50/R50)*100),"-",(Q50/R50)*100)</f>
        <v>-</v>
      </c>
      <c r="T50" s="10"/>
    </row>
    <row r="51" spans="1:20" ht="105" x14ac:dyDescent="0.25">
      <c r="A51" s="9">
        <v>48</v>
      </c>
      <c r="B51" s="2" t="s">
        <v>167</v>
      </c>
      <c r="C51" s="4" t="s">
        <v>225</v>
      </c>
      <c r="D51" s="2" t="s">
        <v>14</v>
      </c>
      <c r="E51" s="2" t="s">
        <v>446</v>
      </c>
      <c r="F51" s="2" t="s">
        <v>231</v>
      </c>
      <c r="G51" s="2" t="s">
        <v>186</v>
      </c>
      <c r="H51" s="20" t="s">
        <v>232</v>
      </c>
      <c r="I51" s="20" t="s">
        <v>233</v>
      </c>
      <c r="J51" s="20" t="s">
        <v>234</v>
      </c>
      <c r="K51" t="s">
        <v>366</v>
      </c>
      <c r="L51" s="2">
        <v>100</v>
      </c>
      <c r="M51" s="2" t="s">
        <v>47</v>
      </c>
      <c r="N51" s="2" t="s">
        <v>366</v>
      </c>
      <c r="O51" s="2" t="s">
        <v>366</v>
      </c>
      <c r="P51" s="2" t="s">
        <v>366</v>
      </c>
      <c r="Q51" s="10"/>
      <c r="R51" s="10"/>
      <c r="S51" s="16" t="str">
        <f>+IF(ISERROR((Q51/R51)*100),"-",(Q51/R51)*100)</f>
        <v>-</v>
      </c>
      <c r="T51" s="10"/>
    </row>
    <row r="52" spans="1:20" ht="255" x14ac:dyDescent="0.25">
      <c r="A52" s="9">
        <v>49</v>
      </c>
      <c r="B52" s="2" t="s">
        <v>167</v>
      </c>
      <c r="C52" s="4" t="s">
        <v>225</v>
      </c>
      <c r="D52" s="2" t="s">
        <v>14</v>
      </c>
      <c r="E52" s="2" t="s">
        <v>446</v>
      </c>
      <c r="F52" s="2" t="s">
        <v>231</v>
      </c>
      <c r="G52" s="2" t="s">
        <v>186</v>
      </c>
      <c r="H52" s="20" t="s">
        <v>453</v>
      </c>
      <c r="I52" s="20" t="s">
        <v>454</v>
      </c>
      <c r="J52" s="20" t="s">
        <v>455</v>
      </c>
      <c r="K52" s="2">
        <v>100</v>
      </c>
      <c r="L52" s="2" t="s">
        <v>366</v>
      </c>
      <c r="M52" s="2" t="s">
        <v>47</v>
      </c>
      <c r="N52" s="2" t="s">
        <v>366</v>
      </c>
      <c r="O52" s="2">
        <v>30</v>
      </c>
      <c r="P52" s="2">
        <v>100</v>
      </c>
      <c r="Q52" s="10"/>
      <c r="R52" s="10"/>
      <c r="S52" s="16" t="str">
        <f>+IF(ISERROR((Q52/R52)*100),"-",(Q52/R52)*100)</f>
        <v>-</v>
      </c>
      <c r="T52" s="10"/>
    </row>
    <row r="53" spans="1:20" ht="165" x14ac:dyDescent="0.25">
      <c r="A53" s="9">
        <v>50</v>
      </c>
      <c r="B53" s="2" t="s">
        <v>167</v>
      </c>
      <c r="C53" s="4" t="s">
        <v>236</v>
      </c>
      <c r="D53" s="2" t="s">
        <v>14</v>
      </c>
      <c r="E53" s="2" t="s">
        <v>446</v>
      </c>
      <c r="F53" s="2" t="s">
        <v>237</v>
      </c>
      <c r="G53" s="2" t="s">
        <v>429</v>
      </c>
      <c r="H53" s="20" t="s">
        <v>238</v>
      </c>
      <c r="I53" s="20" t="s">
        <v>239</v>
      </c>
      <c r="J53" s="20" t="s">
        <v>240</v>
      </c>
      <c r="K53" t="s">
        <v>366</v>
      </c>
      <c r="L53" s="2">
        <v>9098</v>
      </c>
      <c r="M53" s="2" t="s">
        <v>66</v>
      </c>
      <c r="N53" s="2" t="s">
        <v>366</v>
      </c>
      <c r="O53" s="2" t="s">
        <v>366</v>
      </c>
      <c r="P53" s="2" t="s">
        <v>366</v>
      </c>
      <c r="Q53" s="16"/>
      <c r="R53" s="16"/>
      <c r="S53" s="10"/>
      <c r="T53" s="10"/>
    </row>
    <row r="54" spans="1:20" ht="255" x14ac:dyDescent="0.25">
      <c r="A54" s="9">
        <v>51</v>
      </c>
      <c r="B54" s="2" t="s">
        <v>167</v>
      </c>
      <c r="C54" s="4" t="s">
        <v>236</v>
      </c>
      <c r="D54" s="2" t="s">
        <v>14</v>
      </c>
      <c r="E54" s="2" t="s">
        <v>446</v>
      </c>
      <c r="F54" s="2" t="s">
        <v>237</v>
      </c>
      <c r="G54" s="2" t="s">
        <v>429</v>
      </c>
      <c r="H54" s="20" t="s">
        <v>456</v>
      </c>
      <c r="I54" s="20" t="s">
        <v>457</v>
      </c>
      <c r="J54" s="20" t="s">
        <v>458</v>
      </c>
      <c r="K54" s="2">
        <v>100</v>
      </c>
      <c r="L54" s="2" t="s">
        <v>366</v>
      </c>
      <c r="M54" s="2" t="s">
        <v>47</v>
      </c>
      <c r="N54" s="2" t="s">
        <v>366</v>
      </c>
      <c r="O54" s="2">
        <v>30</v>
      </c>
      <c r="P54" s="2">
        <v>100</v>
      </c>
      <c r="Q54" s="10"/>
      <c r="R54" s="10"/>
      <c r="S54" s="16" t="str">
        <f>+IF(ISERROR((Q54/R54)*100),"-",(Q54/R54)*100)</f>
        <v>-</v>
      </c>
      <c r="T54" s="10"/>
    </row>
    <row r="55" spans="1:20" ht="120" x14ac:dyDescent="0.25">
      <c r="A55" s="9">
        <v>52</v>
      </c>
      <c r="B55" s="2" t="s">
        <v>167</v>
      </c>
      <c r="C55" s="4" t="s">
        <v>241</v>
      </c>
      <c r="D55" s="2" t="s">
        <v>14</v>
      </c>
      <c r="E55" s="2" t="s">
        <v>446</v>
      </c>
      <c r="F55" s="2" t="s">
        <v>242</v>
      </c>
      <c r="G55" s="2" t="s">
        <v>243</v>
      </c>
      <c r="H55" s="20" t="s">
        <v>244</v>
      </c>
      <c r="I55" s="20" t="s">
        <v>245</v>
      </c>
      <c r="J55" s="20" t="s">
        <v>246</v>
      </c>
      <c r="K55" s="2">
        <v>12000</v>
      </c>
      <c r="L55" s="2" t="s">
        <v>366</v>
      </c>
      <c r="M55" s="2" t="s">
        <v>66</v>
      </c>
      <c r="N55" s="2">
        <v>3333</v>
      </c>
      <c r="O55" s="2">
        <v>7333</v>
      </c>
      <c r="P55" s="2">
        <v>12000</v>
      </c>
      <c r="Q55" s="16"/>
      <c r="R55" s="16"/>
      <c r="S55" s="10"/>
      <c r="T55" s="10"/>
    </row>
    <row r="56" spans="1:20" ht="135" x14ac:dyDescent="0.25">
      <c r="A56" s="9">
        <v>53</v>
      </c>
      <c r="B56" s="2" t="s">
        <v>167</v>
      </c>
      <c r="C56" s="4" t="s">
        <v>248</v>
      </c>
      <c r="D56" s="2" t="s">
        <v>15</v>
      </c>
      <c r="E56" s="2" t="s">
        <v>460</v>
      </c>
      <c r="F56" s="2" t="s">
        <v>250</v>
      </c>
      <c r="G56" s="2" t="s">
        <v>193</v>
      </c>
      <c r="H56" s="20" t="s">
        <v>251</v>
      </c>
      <c r="I56" s="20" t="s">
        <v>252</v>
      </c>
      <c r="J56" s="20" t="s">
        <v>253</v>
      </c>
      <c r="K56" s="20" t="s">
        <v>366</v>
      </c>
      <c r="L56" s="20">
        <v>3</v>
      </c>
      <c r="M56" s="2" t="s">
        <v>66</v>
      </c>
      <c r="N56" s="2" t="s">
        <v>366</v>
      </c>
      <c r="O56" s="2" t="s">
        <v>366</v>
      </c>
      <c r="P56" s="2" t="s">
        <v>366</v>
      </c>
      <c r="Q56" s="16"/>
      <c r="R56" s="16"/>
      <c r="S56" s="10"/>
      <c r="T56" s="10"/>
    </row>
    <row r="57" spans="1:20" ht="210" x14ac:dyDescent="0.25">
      <c r="A57" s="9">
        <v>54</v>
      </c>
      <c r="B57" s="2" t="s">
        <v>167</v>
      </c>
      <c r="C57" s="4" t="s">
        <v>255</v>
      </c>
      <c r="D57" s="2" t="s">
        <v>15</v>
      </c>
      <c r="E57" s="2" t="s">
        <v>460</v>
      </c>
      <c r="F57" s="2" t="s">
        <v>256</v>
      </c>
      <c r="G57" s="2" t="s">
        <v>429</v>
      </c>
      <c r="H57" s="20" t="s">
        <v>257</v>
      </c>
      <c r="I57" s="20" t="s">
        <v>258</v>
      </c>
      <c r="J57" s="20" t="s">
        <v>259</v>
      </c>
      <c r="K57" s="20" t="s">
        <v>366</v>
      </c>
      <c r="L57" s="20">
        <v>9000</v>
      </c>
      <c r="M57" s="2" t="s">
        <v>66</v>
      </c>
      <c r="N57" s="2" t="s">
        <v>366</v>
      </c>
      <c r="O57" s="2" t="s">
        <v>366</v>
      </c>
      <c r="P57" s="2" t="s">
        <v>366</v>
      </c>
      <c r="Q57" s="16"/>
      <c r="R57" s="16"/>
      <c r="S57" s="10"/>
      <c r="T57" s="10"/>
    </row>
    <row r="58" spans="1:20" ht="195" x14ac:dyDescent="0.25">
      <c r="A58" s="9">
        <v>55</v>
      </c>
      <c r="B58" s="2" t="s">
        <v>167</v>
      </c>
      <c r="C58" s="4" t="s">
        <v>248</v>
      </c>
      <c r="D58" s="2" t="s">
        <v>15</v>
      </c>
      <c r="E58" s="2" t="s">
        <v>460</v>
      </c>
      <c r="F58" s="2" t="s">
        <v>256</v>
      </c>
      <c r="G58" s="2" t="s">
        <v>429</v>
      </c>
      <c r="H58" s="20" t="s">
        <v>261</v>
      </c>
      <c r="I58" s="20" t="s">
        <v>262</v>
      </c>
      <c r="J58" s="20" t="s">
        <v>263</v>
      </c>
      <c r="K58" s="20" t="s">
        <v>366</v>
      </c>
      <c r="L58" s="20">
        <v>12000</v>
      </c>
      <c r="M58" s="2" t="s">
        <v>66</v>
      </c>
      <c r="N58" s="2" t="s">
        <v>366</v>
      </c>
      <c r="O58" s="2" t="s">
        <v>366</v>
      </c>
      <c r="P58" s="2" t="s">
        <v>366</v>
      </c>
      <c r="Q58" s="16"/>
      <c r="R58" s="16"/>
      <c r="S58" s="10"/>
      <c r="T58" s="10"/>
    </row>
    <row r="59" spans="1:20" ht="240" x14ac:dyDescent="0.25">
      <c r="A59" s="9">
        <v>56</v>
      </c>
      <c r="B59" s="2" t="s">
        <v>167</v>
      </c>
      <c r="C59" s="4" t="s">
        <v>265</v>
      </c>
      <c r="D59" s="2" t="s">
        <v>15</v>
      </c>
      <c r="E59" s="2" t="s">
        <v>460</v>
      </c>
      <c r="F59" s="2" t="s">
        <v>256</v>
      </c>
      <c r="G59" s="2" t="s">
        <v>429</v>
      </c>
      <c r="H59" s="20" t="s">
        <v>266</v>
      </c>
      <c r="I59" s="20" t="s">
        <v>267</v>
      </c>
      <c r="J59" s="20" t="s">
        <v>268</v>
      </c>
      <c r="K59" s="20" t="s">
        <v>366</v>
      </c>
      <c r="L59" s="20">
        <v>12500</v>
      </c>
      <c r="M59" s="2" t="s">
        <v>66</v>
      </c>
      <c r="N59" s="2" t="s">
        <v>366</v>
      </c>
      <c r="O59" s="2" t="s">
        <v>366</v>
      </c>
      <c r="P59" s="2" t="s">
        <v>366</v>
      </c>
      <c r="Q59" s="16"/>
      <c r="R59" s="16"/>
      <c r="S59" s="10"/>
      <c r="T59" s="10"/>
    </row>
    <row r="60" spans="1:20" ht="150" x14ac:dyDescent="0.25">
      <c r="A60" s="9">
        <v>57</v>
      </c>
      <c r="B60" s="2" t="s">
        <v>167</v>
      </c>
      <c r="C60" s="2" t="s">
        <v>248</v>
      </c>
      <c r="D60" s="2" t="s">
        <v>15</v>
      </c>
      <c r="E60" s="2" t="s">
        <v>460</v>
      </c>
      <c r="F60" s="2" t="s">
        <v>250</v>
      </c>
      <c r="G60" s="2" t="s">
        <v>243</v>
      </c>
      <c r="H60" s="20" t="s">
        <v>270</v>
      </c>
      <c r="I60" s="20" t="s">
        <v>271</v>
      </c>
      <c r="J60" s="20" t="s">
        <v>271</v>
      </c>
      <c r="K60" s="20" t="s">
        <v>366</v>
      </c>
      <c r="L60" s="20">
        <v>1</v>
      </c>
      <c r="M60" s="2" t="s">
        <v>66</v>
      </c>
      <c r="N60" s="2" t="s">
        <v>366</v>
      </c>
      <c r="O60" s="2" t="s">
        <v>366</v>
      </c>
      <c r="P60" s="2" t="s">
        <v>366</v>
      </c>
      <c r="Q60" s="16"/>
      <c r="R60" s="16"/>
      <c r="S60" s="10"/>
      <c r="T60" s="10"/>
    </row>
    <row r="61" spans="1:20" ht="210" x14ac:dyDescent="0.25">
      <c r="A61" s="9">
        <v>58</v>
      </c>
      <c r="B61" s="2" t="s">
        <v>167</v>
      </c>
      <c r="C61" s="2" t="s">
        <v>265</v>
      </c>
      <c r="D61" s="2" t="s">
        <v>15</v>
      </c>
      <c r="E61" s="2" t="s">
        <v>460</v>
      </c>
      <c r="F61" s="2" t="s">
        <v>250</v>
      </c>
      <c r="G61" s="2" t="s">
        <v>243</v>
      </c>
      <c r="H61" s="20" t="s">
        <v>273</v>
      </c>
      <c r="I61" s="20" t="s">
        <v>274</v>
      </c>
      <c r="J61" s="20" t="s">
        <v>275</v>
      </c>
      <c r="K61" s="20" t="s">
        <v>366</v>
      </c>
      <c r="L61" s="20">
        <v>1</v>
      </c>
      <c r="M61" s="2" t="s">
        <v>66</v>
      </c>
      <c r="N61" s="2" t="s">
        <v>366</v>
      </c>
      <c r="O61" s="2" t="s">
        <v>366</v>
      </c>
      <c r="P61" s="2" t="s">
        <v>366</v>
      </c>
      <c r="Q61" s="16"/>
      <c r="R61" s="16"/>
      <c r="S61" s="10"/>
      <c r="T61" s="10"/>
    </row>
    <row r="62" spans="1:20" ht="105" x14ac:dyDescent="0.25">
      <c r="A62" s="9">
        <v>59</v>
      </c>
      <c r="B62" s="2" t="s">
        <v>167</v>
      </c>
      <c r="C62" s="2" t="s">
        <v>276</v>
      </c>
      <c r="D62" s="2" t="s">
        <v>15</v>
      </c>
      <c r="E62" s="2" t="s">
        <v>460</v>
      </c>
      <c r="F62" s="2" t="s">
        <v>250</v>
      </c>
      <c r="G62" s="2" t="s">
        <v>243</v>
      </c>
      <c r="H62" s="20" t="s">
        <v>277</v>
      </c>
      <c r="I62" s="20" t="s">
        <v>278</v>
      </c>
      <c r="J62" s="20" t="s">
        <v>278</v>
      </c>
      <c r="K62" s="20" t="s">
        <v>366</v>
      </c>
      <c r="L62" s="20">
        <v>1</v>
      </c>
      <c r="M62" s="2" t="s">
        <v>66</v>
      </c>
      <c r="N62" s="2" t="s">
        <v>366</v>
      </c>
      <c r="O62" s="2" t="s">
        <v>366</v>
      </c>
      <c r="P62" s="2" t="s">
        <v>366</v>
      </c>
      <c r="Q62" s="16"/>
      <c r="R62" s="16"/>
      <c r="S62" s="10"/>
      <c r="T62" s="10"/>
    </row>
    <row r="63" spans="1:20" ht="105" x14ac:dyDescent="0.25">
      <c r="A63" s="9">
        <v>60</v>
      </c>
      <c r="B63" s="2" t="s">
        <v>167</v>
      </c>
      <c r="C63" s="2" t="s">
        <v>255</v>
      </c>
      <c r="D63" s="2" t="s">
        <v>15</v>
      </c>
      <c r="E63" s="2" t="s">
        <v>460</v>
      </c>
      <c r="F63" s="2" t="s">
        <v>250</v>
      </c>
      <c r="G63" s="2" t="s">
        <v>186</v>
      </c>
      <c r="H63" s="20" t="s">
        <v>279</v>
      </c>
      <c r="I63" s="20" t="s">
        <v>280</v>
      </c>
      <c r="J63" s="20" t="s">
        <v>281</v>
      </c>
      <c r="K63" s="20" t="s">
        <v>366</v>
      </c>
      <c r="L63" s="20">
        <v>1450</v>
      </c>
      <c r="M63" s="2" t="s">
        <v>66</v>
      </c>
      <c r="N63" s="2" t="s">
        <v>366</v>
      </c>
      <c r="O63" s="2" t="s">
        <v>366</v>
      </c>
      <c r="P63" s="2" t="s">
        <v>366</v>
      </c>
      <c r="Q63" s="16"/>
      <c r="R63" s="16"/>
      <c r="S63" s="10"/>
      <c r="T63" s="10"/>
    </row>
    <row r="64" spans="1:20" ht="135" x14ac:dyDescent="0.25">
      <c r="A64" s="9">
        <v>61</v>
      </c>
      <c r="B64" s="2" t="s">
        <v>167</v>
      </c>
      <c r="C64" s="2" t="s">
        <v>40</v>
      </c>
      <c r="D64" s="2" t="s">
        <v>15</v>
      </c>
      <c r="E64" s="2" t="s">
        <v>460</v>
      </c>
      <c r="F64" s="2" t="s">
        <v>250</v>
      </c>
      <c r="G64" s="2" t="s">
        <v>186</v>
      </c>
      <c r="H64" s="20" t="s">
        <v>283</v>
      </c>
      <c r="I64" s="20" t="s">
        <v>284</v>
      </c>
      <c r="J64" s="20" t="s">
        <v>285</v>
      </c>
      <c r="K64" s="20" t="s">
        <v>366</v>
      </c>
      <c r="L64" s="20">
        <v>1500</v>
      </c>
      <c r="M64" s="2" t="s">
        <v>66</v>
      </c>
      <c r="N64" s="2" t="s">
        <v>366</v>
      </c>
      <c r="O64" s="2" t="s">
        <v>366</v>
      </c>
      <c r="P64" s="2" t="s">
        <v>366</v>
      </c>
      <c r="Q64" s="16"/>
      <c r="R64" s="16"/>
      <c r="S64" s="10"/>
      <c r="T64" s="10"/>
    </row>
    <row r="65" spans="1:20" ht="180" x14ac:dyDescent="0.25">
      <c r="A65" s="9">
        <v>62</v>
      </c>
      <c r="B65" s="2" t="s">
        <v>167</v>
      </c>
      <c r="C65" s="2" t="s">
        <v>255</v>
      </c>
      <c r="D65" s="2" t="s">
        <v>15</v>
      </c>
      <c r="E65" s="2" t="s">
        <v>460</v>
      </c>
      <c r="F65" s="2" t="s">
        <v>286</v>
      </c>
      <c r="G65" s="2" t="s">
        <v>186</v>
      </c>
      <c r="H65" s="20" t="s">
        <v>287</v>
      </c>
      <c r="I65" s="20" t="s">
        <v>288</v>
      </c>
      <c r="J65" s="20" t="s">
        <v>289</v>
      </c>
      <c r="K65" s="20" t="s">
        <v>366</v>
      </c>
      <c r="L65" s="20">
        <v>2500</v>
      </c>
      <c r="M65" s="2" t="s">
        <v>66</v>
      </c>
      <c r="N65" s="2" t="s">
        <v>366</v>
      </c>
      <c r="O65" s="2" t="s">
        <v>366</v>
      </c>
      <c r="P65" s="2" t="s">
        <v>366</v>
      </c>
      <c r="Q65" s="16"/>
      <c r="R65" s="16"/>
      <c r="S65" s="10"/>
      <c r="T65" s="10"/>
    </row>
    <row r="66" spans="1:20" ht="165" x14ac:dyDescent="0.25">
      <c r="A66" s="9">
        <v>63</v>
      </c>
      <c r="B66" s="2" t="s">
        <v>167</v>
      </c>
      <c r="C66" s="4" t="s">
        <v>248</v>
      </c>
      <c r="D66" s="2" t="s">
        <v>15</v>
      </c>
      <c r="E66" s="2" t="s">
        <v>460</v>
      </c>
      <c r="F66" s="2" t="s">
        <v>286</v>
      </c>
      <c r="G66" s="2" t="s">
        <v>186</v>
      </c>
      <c r="H66" s="20" t="s">
        <v>291</v>
      </c>
      <c r="I66" s="20" t="s">
        <v>292</v>
      </c>
      <c r="J66" s="20" t="s">
        <v>293</v>
      </c>
      <c r="K66" s="20" t="s">
        <v>366</v>
      </c>
      <c r="L66" s="20">
        <v>500</v>
      </c>
      <c r="M66" s="2" t="s">
        <v>66</v>
      </c>
      <c r="N66" s="2" t="s">
        <v>366</v>
      </c>
      <c r="O66" s="2" t="s">
        <v>366</v>
      </c>
      <c r="P66" s="2" t="s">
        <v>366</v>
      </c>
      <c r="Q66" s="16"/>
      <c r="R66" s="16"/>
      <c r="S66" s="10"/>
      <c r="T66" s="10"/>
    </row>
    <row r="67" spans="1:20" ht="210" x14ac:dyDescent="0.25">
      <c r="A67" s="9">
        <v>64</v>
      </c>
      <c r="B67" s="2" t="s">
        <v>167</v>
      </c>
      <c r="C67" s="4" t="s">
        <v>265</v>
      </c>
      <c r="D67" s="2" t="s">
        <v>15</v>
      </c>
      <c r="E67" s="2" t="s">
        <v>460</v>
      </c>
      <c r="F67" s="2" t="s">
        <v>286</v>
      </c>
      <c r="G67" s="2" t="s">
        <v>186</v>
      </c>
      <c r="H67" s="20" t="s">
        <v>295</v>
      </c>
      <c r="I67" s="20" t="s">
        <v>296</v>
      </c>
      <c r="J67" s="20" t="s">
        <v>297</v>
      </c>
      <c r="K67" s="20" t="s">
        <v>366</v>
      </c>
      <c r="L67" s="20">
        <v>716</v>
      </c>
      <c r="M67" s="2" t="s">
        <v>66</v>
      </c>
      <c r="N67" s="2" t="s">
        <v>366</v>
      </c>
      <c r="O67" s="2" t="s">
        <v>366</v>
      </c>
      <c r="P67" s="2" t="s">
        <v>366</v>
      </c>
      <c r="Q67" s="16"/>
      <c r="R67" s="16"/>
      <c r="S67" s="10"/>
      <c r="T67" s="10"/>
    </row>
    <row r="68" spans="1:20" ht="255" x14ac:dyDescent="0.25">
      <c r="A68" s="9">
        <v>65</v>
      </c>
      <c r="B68" s="2" t="s">
        <v>167</v>
      </c>
      <c r="C68" s="4" t="s">
        <v>265</v>
      </c>
      <c r="D68" s="2" t="s">
        <v>15</v>
      </c>
      <c r="E68" s="2" t="s">
        <v>460</v>
      </c>
      <c r="F68" s="2" t="s">
        <v>286</v>
      </c>
      <c r="G68" s="2" t="s">
        <v>186</v>
      </c>
      <c r="H68" s="20" t="s">
        <v>461</v>
      </c>
      <c r="I68" s="20" t="s">
        <v>462</v>
      </c>
      <c r="J68" s="20" t="s">
        <v>463</v>
      </c>
      <c r="K68" s="20">
        <v>100</v>
      </c>
      <c r="L68" s="20" t="s">
        <v>366</v>
      </c>
      <c r="M68" s="2" t="s">
        <v>47</v>
      </c>
      <c r="N68" s="2" t="s">
        <v>366</v>
      </c>
      <c r="O68" s="2">
        <v>30</v>
      </c>
      <c r="P68" s="2">
        <v>100</v>
      </c>
      <c r="Q68" s="10"/>
      <c r="R68" s="10"/>
      <c r="S68" s="16" t="str">
        <f>+IF(ISERROR((Q68/R68)*100),"-",(Q68/R68)*100)</f>
        <v>-</v>
      </c>
      <c r="T68" s="10"/>
    </row>
    <row r="69" spans="1:20" ht="255" x14ac:dyDescent="0.25">
      <c r="A69" s="9">
        <v>66</v>
      </c>
      <c r="B69" s="2" t="s">
        <v>167</v>
      </c>
      <c r="C69" s="2" t="s">
        <v>40</v>
      </c>
      <c r="D69" s="2" t="s">
        <v>15</v>
      </c>
      <c r="E69" s="2" t="s">
        <v>460</v>
      </c>
      <c r="F69" s="2" t="s">
        <v>250</v>
      </c>
      <c r="G69" s="2" t="s">
        <v>193</v>
      </c>
      <c r="H69" s="20" t="s">
        <v>464</v>
      </c>
      <c r="I69" s="20" t="s">
        <v>465</v>
      </c>
      <c r="J69" s="20" t="s">
        <v>466</v>
      </c>
      <c r="K69" s="20">
        <v>100</v>
      </c>
      <c r="L69" s="20" t="s">
        <v>366</v>
      </c>
      <c r="M69" s="2" t="s">
        <v>47</v>
      </c>
      <c r="N69" s="2" t="s">
        <v>366</v>
      </c>
      <c r="O69" s="2">
        <v>30</v>
      </c>
      <c r="P69" s="2">
        <v>100</v>
      </c>
      <c r="Q69" s="10"/>
      <c r="R69" s="10"/>
      <c r="S69" s="16" t="str">
        <f>+IF(ISERROR((Q69/R69)*100),"-",(Q69/R69)*100)</f>
        <v>-</v>
      </c>
      <c r="T69" s="10"/>
    </row>
    <row r="70" spans="1:20" ht="255" x14ac:dyDescent="0.25">
      <c r="A70" s="9">
        <v>67</v>
      </c>
      <c r="B70" s="2" t="s">
        <v>167</v>
      </c>
      <c r="C70" s="4" t="s">
        <v>248</v>
      </c>
      <c r="D70" s="2" t="s">
        <v>15</v>
      </c>
      <c r="E70" s="2" t="s">
        <v>460</v>
      </c>
      <c r="F70" s="2" t="s">
        <v>256</v>
      </c>
      <c r="G70" s="2" t="s">
        <v>429</v>
      </c>
      <c r="H70" s="20" t="s">
        <v>467</v>
      </c>
      <c r="I70" s="20" t="s">
        <v>468</v>
      </c>
      <c r="J70" s="20" t="s">
        <v>469</v>
      </c>
      <c r="K70" s="20">
        <v>100</v>
      </c>
      <c r="L70" s="20" t="s">
        <v>366</v>
      </c>
      <c r="M70" s="2" t="s">
        <v>47</v>
      </c>
      <c r="N70" s="2" t="s">
        <v>366</v>
      </c>
      <c r="O70" s="2">
        <v>30</v>
      </c>
      <c r="P70" s="2">
        <v>100</v>
      </c>
      <c r="Q70" s="10"/>
      <c r="R70" s="10"/>
      <c r="S70" s="16" t="str">
        <f>+IF(ISERROR((Q70/R70)*100),"-",(Q70/R70)*100)</f>
        <v>-</v>
      </c>
      <c r="T70" s="10"/>
    </row>
    <row r="71" spans="1:20" ht="165" x14ac:dyDescent="0.25">
      <c r="A71" s="9">
        <v>68</v>
      </c>
      <c r="B71" s="2" t="s">
        <v>299</v>
      </c>
      <c r="C71" s="2" t="s">
        <v>300</v>
      </c>
      <c r="D71" s="2" t="s">
        <v>16</v>
      </c>
      <c r="E71" s="2" t="s">
        <v>470</v>
      </c>
      <c r="F71" s="2" t="s">
        <v>302</v>
      </c>
      <c r="G71" s="2" t="s">
        <v>186</v>
      </c>
      <c r="H71" s="20" t="s">
        <v>303</v>
      </c>
      <c r="I71" s="20" t="s">
        <v>304</v>
      </c>
      <c r="J71" s="20" t="s">
        <v>305</v>
      </c>
      <c r="K71" s="2" t="s">
        <v>366</v>
      </c>
      <c r="L71" s="2">
        <v>500</v>
      </c>
      <c r="M71" s="2" t="s">
        <v>66</v>
      </c>
      <c r="N71" s="2" t="s">
        <v>366</v>
      </c>
      <c r="O71" s="2" t="s">
        <v>366</v>
      </c>
      <c r="P71" s="2" t="s">
        <v>366</v>
      </c>
      <c r="Q71" s="16"/>
      <c r="R71" s="16"/>
      <c r="S71" s="10"/>
      <c r="T71" s="10"/>
    </row>
    <row r="72" spans="1:20" ht="255" x14ac:dyDescent="0.25">
      <c r="A72" s="9">
        <v>69</v>
      </c>
      <c r="B72" s="2" t="s">
        <v>299</v>
      </c>
      <c r="C72" s="2" t="s">
        <v>300</v>
      </c>
      <c r="D72" s="2" t="s">
        <v>16</v>
      </c>
      <c r="E72" s="2" t="s">
        <v>470</v>
      </c>
      <c r="F72" s="2" t="s">
        <v>302</v>
      </c>
      <c r="G72" s="2" t="s">
        <v>186</v>
      </c>
      <c r="H72" s="20" t="s">
        <v>471</v>
      </c>
      <c r="I72" s="20" t="s">
        <v>472</v>
      </c>
      <c r="J72" s="20" t="s">
        <v>473</v>
      </c>
      <c r="K72" s="2">
        <v>100</v>
      </c>
      <c r="L72" s="2" t="s">
        <v>366</v>
      </c>
      <c r="M72" s="2" t="s">
        <v>47</v>
      </c>
      <c r="N72" s="2" t="s">
        <v>366</v>
      </c>
      <c r="O72" s="2">
        <v>30</v>
      </c>
      <c r="P72" s="2">
        <v>100</v>
      </c>
      <c r="Q72" s="10"/>
      <c r="R72" s="10"/>
      <c r="S72" s="16" t="str">
        <f>+IF(ISERROR((Q72/R72)*100),"-",(Q72/R72)*100)</f>
        <v>-</v>
      </c>
      <c r="T72" s="10"/>
    </row>
    <row r="73" spans="1:20" ht="165" x14ac:dyDescent="0.25">
      <c r="A73" s="9">
        <v>70</v>
      </c>
      <c r="B73" s="2" t="s">
        <v>299</v>
      </c>
      <c r="C73" s="2" t="s">
        <v>307</v>
      </c>
      <c r="D73" s="2" t="s">
        <v>16</v>
      </c>
      <c r="E73" s="2" t="s">
        <v>470</v>
      </c>
      <c r="F73" s="2" t="s">
        <v>308</v>
      </c>
      <c r="G73" s="2" t="s">
        <v>309</v>
      </c>
      <c r="H73" s="20" t="s">
        <v>310</v>
      </c>
      <c r="I73" s="20" t="s">
        <v>311</v>
      </c>
      <c r="J73" s="20" t="s">
        <v>312</v>
      </c>
      <c r="K73" t="s">
        <v>366</v>
      </c>
      <c r="L73" s="2">
        <v>50</v>
      </c>
      <c r="M73" s="2" t="s">
        <v>66</v>
      </c>
      <c r="N73" s="2" t="s">
        <v>366</v>
      </c>
      <c r="O73" s="2" t="s">
        <v>366</v>
      </c>
      <c r="P73" s="2" t="s">
        <v>366</v>
      </c>
      <c r="Q73" s="16"/>
      <c r="R73" s="16"/>
      <c r="S73" s="10"/>
      <c r="T73" s="10"/>
    </row>
    <row r="74" spans="1:20" ht="240" x14ac:dyDescent="0.25">
      <c r="A74" s="9">
        <v>71</v>
      </c>
      <c r="B74" s="2" t="s">
        <v>299</v>
      </c>
      <c r="C74" s="2" t="s">
        <v>307</v>
      </c>
      <c r="D74" s="2" t="s">
        <v>16</v>
      </c>
      <c r="E74" s="2" t="s">
        <v>470</v>
      </c>
      <c r="F74" s="2" t="s">
        <v>308</v>
      </c>
      <c r="G74" s="2" t="s">
        <v>309</v>
      </c>
      <c r="H74" s="20" t="s">
        <v>474</v>
      </c>
      <c r="I74" s="20" t="s">
        <v>475</v>
      </c>
      <c r="J74" s="20" t="s">
        <v>476</v>
      </c>
      <c r="K74" s="2">
        <v>100</v>
      </c>
      <c r="L74" s="2" t="s">
        <v>366</v>
      </c>
      <c r="M74" s="2" t="s">
        <v>47</v>
      </c>
      <c r="N74" s="2" t="s">
        <v>366</v>
      </c>
      <c r="O74" s="2">
        <v>30</v>
      </c>
      <c r="P74" s="2">
        <v>100</v>
      </c>
      <c r="Q74" s="10"/>
      <c r="R74" s="10"/>
      <c r="S74" s="16" t="str">
        <f>+IF(ISERROR((Q74/R74)*100),"-",(Q74/R74)*100)</f>
        <v>-</v>
      </c>
      <c r="T74" s="10"/>
    </row>
    <row r="75" spans="1:20" ht="165" x14ac:dyDescent="0.25">
      <c r="A75" s="9">
        <v>72</v>
      </c>
      <c r="B75" s="2" t="s">
        <v>299</v>
      </c>
      <c r="C75" s="2" t="s">
        <v>314</v>
      </c>
      <c r="D75" s="2" t="s">
        <v>16</v>
      </c>
      <c r="E75" s="2" t="s">
        <v>470</v>
      </c>
      <c r="F75" s="2" t="s">
        <v>315</v>
      </c>
      <c r="G75" s="2" t="s">
        <v>227</v>
      </c>
      <c r="H75" s="20" t="s">
        <v>316</v>
      </c>
      <c r="I75" s="20" t="s">
        <v>317</v>
      </c>
      <c r="J75" s="20" t="s">
        <v>318</v>
      </c>
      <c r="K75" s="2" t="s">
        <v>366</v>
      </c>
      <c r="L75" s="2">
        <v>19</v>
      </c>
      <c r="M75" s="2" t="s">
        <v>66</v>
      </c>
      <c r="N75" s="2" t="s">
        <v>366</v>
      </c>
      <c r="O75" s="2" t="s">
        <v>366</v>
      </c>
      <c r="P75" s="2" t="s">
        <v>366</v>
      </c>
      <c r="Q75" s="16"/>
      <c r="R75" s="16"/>
      <c r="S75" s="10"/>
      <c r="T75" s="10"/>
    </row>
    <row r="76" spans="1:20" ht="255" x14ac:dyDescent="0.25">
      <c r="A76" s="9">
        <v>73</v>
      </c>
      <c r="B76" s="2" t="s">
        <v>299</v>
      </c>
      <c r="C76" s="2" t="s">
        <v>314</v>
      </c>
      <c r="D76" s="2" t="s">
        <v>16</v>
      </c>
      <c r="E76" s="2" t="s">
        <v>470</v>
      </c>
      <c r="F76" s="2" t="s">
        <v>315</v>
      </c>
      <c r="G76" s="2" t="s">
        <v>227</v>
      </c>
      <c r="H76" s="20" t="s">
        <v>478</v>
      </c>
      <c r="I76" s="20" t="s">
        <v>479</v>
      </c>
      <c r="J76" s="20" t="s">
        <v>480</v>
      </c>
      <c r="K76" s="2">
        <v>100</v>
      </c>
      <c r="L76" s="2" t="s">
        <v>366</v>
      </c>
      <c r="M76" s="2" t="s">
        <v>47</v>
      </c>
      <c r="N76" s="2" t="s">
        <v>366</v>
      </c>
      <c r="O76" s="2">
        <v>30</v>
      </c>
      <c r="P76" s="2">
        <v>100</v>
      </c>
      <c r="Q76" s="10"/>
      <c r="R76" s="10"/>
      <c r="S76" s="16" t="str">
        <f>+IF(ISERROR((Q76/R76)*100),"-",(Q76/R76)*100)</f>
        <v>-</v>
      </c>
      <c r="T76" s="10"/>
    </row>
    <row r="77" spans="1:20" ht="165" x14ac:dyDescent="0.25">
      <c r="A77" s="9">
        <v>74</v>
      </c>
      <c r="B77" s="2" t="s">
        <v>299</v>
      </c>
      <c r="C77" s="2" t="s">
        <v>320</v>
      </c>
      <c r="D77" s="2" t="s">
        <v>16</v>
      </c>
      <c r="E77" s="2" t="s">
        <v>470</v>
      </c>
      <c r="F77" s="2" t="s">
        <v>321</v>
      </c>
      <c r="G77" s="2" t="s">
        <v>58</v>
      </c>
      <c r="H77" s="20" t="s">
        <v>322</v>
      </c>
      <c r="I77" s="20" t="s">
        <v>323</v>
      </c>
      <c r="J77" s="20" t="s">
        <v>324</v>
      </c>
      <c r="K77" s="2" t="s">
        <v>366</v>
      </c>
      <c r="L77" s="19">
        <v>19200</v>
      </c>
      <c r="M77" s="2" t="s">
        <v>66</v>
      </c>
      <c r="N77" s="2" t="s">
        <v>366</v>
      </c>
      <c r="O77" s="2" t="s">
        <v>366</v>
      </c>
      <c r="P77" s="2" t="s">
        <v>366</v>
      </c>
      <c r="Q77" s="16"/>
      <c r="R77" s="16"/>
      <c r="S77" s="10"/>
      <c r="T77" s="10"/>
    </row>
    <row r="78" spans="1:20" ht="240" x14ac:dyDescent="0.25">
      <c r="A78" s="9">
        <v>75</v>
      </c>
      <c r="B78" s="2" t="s">
        <v>299</v>
      </c>
      <c r="C78" s="2" t="s">
        <v>320</v>
      </c>
      <c r="D78" s="2" t="s">
        <v>16</v>
      </c>
      <c r="E78" s="2" t="s">
        <v>470</v>
      </c>
      <c r="F78" s="2" t="s">
        <v>321</v>
      </c>
      <c r="G78" s="2" t="s">
        <v>58</v>
      </c>
      <c r="H78" s="20" t="s">
        <v>481</v>
      </c>
      <c r="I78" s="20" t="s">
        <v>482</v>
      </c>
      <c r="J78" s="20" t="s">
        <v>483</v>
      </c>
      <c r="K78" s="2">
        <v>100</v>
      </c>
      <c r="L78" s="2" t="s">
        <v>366</v>
      </c>
      <c r="M78" s="2" t="s">
        <v>47</v>
      </c>
      <c r="N78" s="2" t="s">
        <v>366</v>
      </c>
      <c r="O78" s="2">
        <v>30</v>
      </c>
      <c r="P78" s="2">
        <v>100</v>
      </c>
      <c r="Q78" s="10"/>
      <c r="R78" s="10"/>
      <c r="S78" s="16" t="str">
        <f>+IF(ISERROR((Q78/R78)*100),"-",(Q78/R78)*100)</f>
        <v>-</v>
      </c>
      <c r="T78" s="10"/>
    </row>
    <row r="79" spans="1:20" ht="165" x14ac:dyDescent="0.25">
      <c r="A79" s="9">
        <v>76</v>
      </c>
      <c r="B79" s="2" t="s">
        <v>299</v>
      </c>
      <c r="C79" s="2" t="s">
        <v>326</v>
      </c>
      <c r="D79" s="2" t="s">
        <v>16</v>
      </c>
      <c r="E79" s="2" t="s">
        <v>470</v>
      </c>
      <c r="F79" s="2" t="s">
        <v>327</v>
      </c>
      <c r="G79" s="2" t="s">
        <v>309</v>
      </c>
      <c r="H79" s="20" t="s">
        <v>328</v>
      </c>
      <c r="I79" s="20" t="s">
        <v>329</v>
      </c>
      <c r="J79" s="20" t="s">
        <v>330</v>
      </c>
      <c r="K79" s="2" t="s">
        <v>366</v>
      </c>
      <c r="L79" s="2">
        <v>4</v>
      </c>
      <c r="M79" s="2" t="s">
        <v>66</v>
      </c>
      <c r="N79" s="2" t="s">
        <v>366</v>
      </c>
      <c r="O79" s="2" t="s">
        <v>366</v>
      </c>
      <c r="P79" s="2" t="s">
        <v>366</v>
      </c>
      <c r="Q79" s="16"/>
      <c r="R79" s="16"/>
      <c r="S79" s="10"/>
      <c r="T79" s="10"/>
    </row>
    <row r="80" spans="1:20" ht="255" x14ac:dyDescent="0.25">
      <c r="A80" s="9">
        <v>77</v>
      </c>
      <c r="B80" s="2" t="s">
        <v>299</v>
      </c>
      <c r="C80" s="2" t="s">
        <v>326</v>
      </c>
      <c r="D80" s="2" t="s">
        <v>16</v>
      </c>
      <c r="E80" s="2" t="s">
        <v>470</v>
      </c>
      <c r="F80" s="2" t="s">
        <v>327</v>
      </c>
      <c r="G80" s="2" t="s">
        <v>309</v>
      </c>
      <c r="H80" s="20" t="s">
        <v>485</v>
      </c>
      <c r="I80" s="20" t="s">
        <v>486</v>
      </c>
      <c r="J80" s="20" t="s">
        <v>487</v>
      </c>
      <c r="K80" s="2">
        <v>100</v>
      </c>
      <c r="L80" s="2" t="s">
        <v>366</v>
      </c>
      <c r="M80" s="2" t="s">
        <v>47</v>
      </c>
      <c r="N80" s="2" t="s">
        <v>366</v>
      </c>
      <c r="O80" s="2">
        <v>30</v>
      </c>
      <c r="P80" s="2">
        <v>100</v>
      </c>
      <c r="Q80" s="10"/>
      <c r="R80" s="10"/>
      <c r="S80" s="16" t="str">
        <f>+IF(ISERROR((Q80/R80)*100),"-",(Q80/R80)*100)</f>
        <v>-</v>
      </c>
      <c r="T80" s="10"/>
    </row>
    <row r="81" spans="1:20" ht="165" x14ac:dyDescent="0.25">
      <c r="A81" s="9">
        <v>78</v>
      </c>
      <c r="B81" s="2" t="s">
        <v>299</v>
      </c>
      <c r="C81" s="2" t="s">
        <v>307</v>
      </c>
      <c r="D81" s="2" t="s">
        <v>16</v>
      </c>
      <c r="E81" s="2" t="s">
        <v>470</v>
      </c>
      <c r="F81" s="2" t="s">
        <v>308</v>
      </c>
      <c r="G81" s="2" t="s">
        <v>309</v>
      </c>
      <c r="H81" s="20" t="s">
        <v>332</v>
      </c>
      <c r="I81" s="20" t="s">
        <v>333</v>
      </c>
      <c r="J81" s="20" t="s">
        <v>334</v>
      </c>
      <c r="K81" t="s">
        <v>366</v>
      </c>
      <c r="L81" s="2">
        <v>15</v>
      </c>
      <c r="M81" s="2" t="s">
        <v>66</v>
      </c>
      <c r="N81" s="2" t="s">
        <v>366</v>
      </c>
      <c r="O81" s="2" t="s">
        <v>366</v>
      </c>
      <c r="P81" s="2" t="s">
        <v>366</v>
      </c>
      <c r="Q81" s="16"/>
      <c r="R81" s="16"/>
      <c r="S81" s="10"/>
      <c r="T81" s="10"/>
    </row>
    <row r="82" spans="1:20" ht="165" x14ac:dyDescent="0.25">
      <c r="A82" s="9">
        <v>79</v>
      </c>
      <c r="B82" s="2" t="s">
        <v>299</v>
      </c>
      <c r="C82" s="2" t="s">
        <v>336</v>
      </c>
      <c r="D82" s="2" t="s">
        <v>16</v>
      </c>
      <c r="E82" s="2" t="s">
        <v>470</v>
      </c>
      <c r="F82" s="2" t="s">
        <v>337</v>
      </c>
      <c r="G82" s="2" t="s">
        <v>227</v>
      </c>
      <c r="H82" s="20" t="s">
        <v>338</v>
      </c>
      <c r="I82" s="20" t="s">
        <v>339</v>
      </c>
      <c r="J82" s="20" t="s">
        <v>340</v>
      </c>
      <c r="K82" s="19">
        <v>11</v>
      </c>
      <c r="L82" s="2">
        <v>12</v>
      </c>
      <c r="M82" s="2" t="s">
        <v>66</v>
      </c>
      <c r="N82" s="2" t="s">
        <v>366</v>
      </c>
      <c r="O82" s="2" t="s">
        <v>366</v>
      </c>
      <c r="P82" s="2">
        <v>11</v>
      </c>
      <c r="Q82" s="16"/>
      <c r="R82" s="16"/>
      <c r="S82" s="10"/>
      <c r="T82" s="10"/>
    </row>
    <row r="83" spans="1:20" ht="255" x14ac:dyDescent="0.25">
      <c r="A83" s="9">
        <v>80</v>
      </c>
      <c r="B83" s="2" t="s">
        <v>299</v>
      </c>
      <c r="C83" s="2" t="s">
        <v>336</v>
      </c>
      <c r="D83" s="2" t="s">
        <v>16</v>
      </c>
      <c r="E83" s="2" t="s">
        <v>470</v>
      </c>
      <c r="F83" s="2" t="s">
        <v>337</v>
      </c>
      <c r="G83" s="2" t="s">
        <v>227</v>
      </c>
      <c r="H83" s="20" t="s">
        <v>489</v>
      </c>
      <c r="I83" s="20" t="s">
        <v>490</v>
      </c>
      <c r="J83" s="20" t="s">
        <v>491</v>
      </c>
      <c r="K83" s="2">
        <v>100</v>
      </c>
      <c r="L83" s="2" t="s">
        <v>366</v>
      </c>
      <c r="M83" s="2" t="s">
        <v>47</v>
      </c>
      <c r="N83" s="2" t="s">
        <v>366</v>
      </c>
      <c r="O83" s="2">
        <v>30</v>
      </c>
      <c r="P83" s="2">
        <v>100</v>
      </c>
      <c r="Q83" s="10"/>
      <c r="R83" s="10"/>
      <c r="S83" s="16" t="str">
        <f>+IF(ISERROR((Q83/R83)*100),"-",(Q83/R83)*100)</f>
        <v>-</v>
      </c>
      <c r="T83" s="10"/>
    </row>
    <row r="84" spans="1:20" ht="165" x14ac:dyDescent="0.25">
      <c r="A84" s="9">
        <v>81</v>
      </c>
      <c r="B84" s="2" t="s">
        <v>299</v>
      </c>
      <c r="C84" s="2" t="s">
        <v>326</v>
      </c>
      <c r="D84" s="2" t="s">
        <v>16</v>
      </c>
      <c r="E84" s="2" t="s">
        <v>470</v>
      </c>
      <c r="F84" s="2" t="s">
        <v>342</v>
      </c>
      <c r="G84" s="2" t="s">
        <v>429</v>
      </c>
      <c r="H84" s="20" t="s">
        <v>343</v>
      </c>
      <c r="I84" s="20" t="s">
        <v>344</v>
      </c>
      <c r="J84" s="20" t="s">
        <v>345</v>
      </c>
      <c r="K84" s="19">
        <v>8000</v>
      </c>
      <c r="L84" s="2" t="s">
        <v>366</v>
      </c>
      <c r="M84" s="2" t="s">
        <v>66</v>
      </c>
      <c r="N84" s="2" t="s">
        <v>366</v>
      </c>
      <c r="O84" s="2" t="s">
        <v>366</v>
      </c>
      <c r="P84" s="2">
        <v>50000</v>
      </c>
      <c r="Q84" s="16"/>
      <c r="R84" s="16"/>
      <c r="S84" s="10"/>
      <c r="T84" s="10"/>
    </row>
    <row r="85" spans="1:20" ht="165" x14ac:dyDescent="0.25">
      <c r="A85" s="9">
        <v>82</v>
      </c>
      <c r="B85" s="2" t="s">
        <v>299</v>
      </c>
      <c r="C85" s="2" t="s">
        <v>314</v>
      </c>
      <c r="D85" s="2" t="s">
        <v>16</v>
      </c>
      <c r="E85" s="2" t="s">
        <v>470</v>
      </c>
      <c r="F85" s="2" t="s">
        <v>315</v>
      </c>
      <c r="G85" s="2" t="s">
        <v>186</v>
      </c>
      <c r="H85" s="20" t="s">
        <v>347</v>
      </c>
      <c r="I85" s="20" t="s">
        <v>348</v>
      </c>
      <c r="J85" s="20" t="s">
        <v>349</v>
      </c>
      <c r="K85" s="2" t="s">
        <v>366</v>
      </c>
      <c r="L85" s="2">
        <v>382</v>
      </c>
      <c r="M85" s="2" t="s">
        <v>66</v>
      </c>
      <c r="N85" s="2" t="s">
        <v>366</v>
      </c>
      <c r="O85" s="2" t="s">
        <v>366</v>
      </c>
      <c r="P85" s="2" t="s">
        <v>366</v>
      </c>
      <c r="Q85" s="16"/>
      <c r="R85" s="16"/>
      <c r="S85" s="10"/>
      <c r="T85" s="10"/>
    </row>
  </sheetData>
  <autoFilter ref="A3:T85" xr:uid="{0BA894EB-34D1-4ECA-AE36-E3A49D901FC1}"/>
  <mergeCells count="18">
    <mergeCell ref="F2:F3"/>
    <mergeCell ref="G2:G3"/>
    <mergeCell ref="Q2:Q3"/>
    <mergeCell ref="R2:R3"/>
    <mergeCell ref="S2:S3"/>
    <mergeCell ref="H2:H3"/>
    <mergeCell ref="I2:I3"/>
    <mergeCell ref="A2:A3"/>
    <mergeCell ref="B2:B3"/>
    <mergeCell ref="C2:C3"/>
    <mergeCell ref="D2:D3"/>
    <mergeCell ref="E2:E3"/>
    <mergeCell ref="J2:J3"/>
    <mergeCell ref="K2:K3"/>
    <mergeCell ref="M2:M3"/>
    <mergeCell ref="N2:P2"/>
    <mergeCell ref="Q1:T1"/>
    <mergeCell ref="T2:T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C04F-1941-49D8-BB75-4DFAFB323AAD}">
  <dimension ref="A1:S160"/>
  <sheetViews>
    <sheetView zoomScale="90" zoomScaleNormal="90" workbookViewId="0">
      <pane xSplit="1" ySplit="9" topLeftCell="B10" activePane="bottomRight" state="frozen"/>
      <selection pane="topRight" activeCell="B1" sqref="B1"/>
      <selection pane="bottomLeft" activeCell="A10" sqref="A10"/>
      <selection pane="bottomRight" activeCell="K46" sqref="K46"/>
    </sheetView>
  </sheetViews>
  <sheetFormatPr baseColWidth="10" defaultColWidth="11.42578125" defaultRowHeight="15" x14ac:dyDescent="0.25"/>
  <cols>
    <col min="1" max="1" width="3.7109375" customWidth="1"/>
    <col min="2" max="2" width="5.7109375" customWidth="1"/>
    <col min="3" max="3" width="32.7109375" customWidth="1"/>
    <col min="5" max="5" width="15.5703125" customWidth="1"/>
    <col min="6" max="6" width="13.28515625" customWidth="1"/>
    <col min="8" max="8" width="18.7109375" customWidth="1"/>
    <col min="9" max="10" width="23.5703125" customWidth="1"/>
    <col min="11" max="11" width="39.5703125" customWidth="1"/>
    <col min="14" max="14" width="14" customWidth="1"/>
    <col min="15" max="15" width="12.140625" customWidth="1"/>
    <col min="16" max="16" width="12.7109375" customWidth="1"/>
    <col min="17" max="17" width="12.140625" customWidth="1"/>
    <col min="18" max="18" width="19.5703125" customWidth="1"/>
    <col min="19" max="19" width="32.7109375" customWidth="1"/>
  </cols>
  <sheetData>
    <row r="1" spans="1:19" ht="15.75" thickBot="1" x14ac:dyDescent="0.3">
      <c r="A1" s="25"/>
      <c r="B1" s="25"/>
      <c r="C1" s="26"/>
      <c r="D1" s="26"/>
      <c r="E1" s="26"/>
      <c r="F1" s="26"/>
      <c r="G1" s="26"/>
      <c r="H1" s="26"/>
      <c r="I1" s="27"/>
      <c r="J1" s="25"/>
      <c r="K1" s="25"/>
      <c r="L1" s="25"/>
      <c r="M1" s="25"/>
      <c r="N1" s="25"/>
      <c r="O1" s="25"/>
      <c r="P1" s="25"/>
      <c r="Q1" s="25"/>
      <c r="R1" s="25"/>
      <c r="S1" s="25"/>
    </row>
    <row r="2" spans="1:19" x14ac:dyDescent="0.25">
      <c r="A2" s="128"/>
      <c r="B2" s="128"/>
      <c r="C2" s="129" t="s">
        <v>494</v>
      </c>
      <c r="D2" s="130" t="s">
        <v>495</v>
      </c>
      <c r="E2" s="131"/>
      <c r="F2" s="131"/>
      <c r="G2" s="131"/>
      <c r="H2" s="131"/>
      <c r="I2" s="131"/>
      <c r="J2" s="131"/>
      <c r="K2" s="131"/>
      <c r="L2" s="131"/>
      <c r="M2" s="131"/>
      <c r="N2" s="131"/>
      <c r="O2" s="131"/>
      <c r="P2" s="131"/>
      <c r="Q2" s="132"/>
      <c r="R2" s="133" t="s">
        <v>496</v>
      </c>
      <c r="S2" s="134"/>
    </row>
    <row r="3" spans="1:19" x14ac:dyDescent="0.25">
      <c r="A3" s="128"/>
      <c r="B3" s="128"/>
      <c r="C3" s="129"/>
      <c r="D3" s="135" t="s">
        <v>497</v>
      </c>
      <c r="E3" s="136"/>
      <c r="F3" s="136"/>
      <c r="G3" s="136"/>
      <c r="H3" s="136"/>
      <c r="I3" s="136"/>
      <c r="J3" s="136"/>
      <c r="K3" s="136"/>
      <c r="L3" s="136"/>
      <c r="M3" s="136"/>
      <c r="N3" s="136"/>
      <c r="O3" s="136"/>
      <c r="P3" s="136"/>
      <c r="Q3" s="137"/>
      <c r="R3" s="138" t="s">
        <v>498</v>
      </c>
      <c r="S3" s="139"/>
    </row>
    <row r="4" spans="1:19" ht="15.75" thickBot="1" x14ac:dyDescent="0.3">
      <c r="A4" s="128"/>
      <c r="B4" s="128"/>
      <c r="C4" s="129"/>
      <c r="D4" s="140" t="s">
        <v>499</v>
      </c>
      <c r="E4" s="141"/>
      <c r="F4" s="141"/>
      <c r="G4" s="141"/>
      <c r="H4" s="141"/>
      <c r="I4" s="141"/>
      <c r="J4" s="141"/>
      <c r="K4" s="141"/>
      <c r="L4" s="141"/>
      <c r="M4" s="141"/>
      <c r="N4" s="141"/>
      <c r="O4" s="141"/>
      <c r="P4" s="141"/>
      <c r="Q4" s="142"/>
      <c r="R4" s="31" t="s">
        <v>500</v>
      </c>
      <c r="S4" s="32">
        <v>45583</v>
      </c>
    </row>
    <row r="5" spans="1:19" x14ac:dyDescent="0.25">
      <c r="A5" s="128"/>
      <c r="B5" s="128"/>
      <c r="C5" s="128"/>
      <c r="D5" s="29"/>
      <c r="E5" s="29"/>
      <c r="F5" s="29"/>
      <c r="G5" s="29"/>
      <c r="H5" s="30"/>
      <c r="I5" s="30"/>
      <c r="J5" s="28"/>
      <c r="K5" s="28"/>
      <c r="L5" s="28"/>
      <c r="M5" s="28"/>
      <c r="N5" s="28"/>
      <c r="O5" s="28"/>
      <c r="P5" s="28"/>
      <c r="Q5" s="28"/>
      <c r="R5" s="28"/>
      <c r="S5" s="28"/>
    </row>
    <row r="6" spans="1:19" x14ac:dyDescent="0.25">
      <c r="A6" s="143"/>
      <c r="B6" s="143"/>
      <c r="C6" s="143"/>
      <c r="D6" s="24"/>
      <c r="E6" s="24"/>
      <c r="F6" s="24"/>
      <c r="G6" s="24"/>
      <c r="H6" s="24"/>
      <c r="I6" s="24"/>
      <c r="J6" s="24"/>
      <c r="K6" s="24"/>
      <c r="L6" s="24"/>
      <c r="M6" s="24"/>
      <c r="N6" s="24"/>
      <c r="O6" s="24"/>
      <c r="P6" s="24"/>
      <c r="Q6" s="24"/>
      <c r="R6" s="24"/>
      <c r="S6" s="24"/>
    </row>
    <row r="7" spans="1:19" x14ac:dyDescent="0.25">
      <c r="A7" s="143"/>
      <c r="B7" s="143"/>
      <c r="C7" s="143"/>
      <c r="D7" s="24"/>
      <c r="E7" s="24"/>
      <c r="F7" s="24"/>
      <c r="G7" s="24"/>
      <c r="H7" s="24"/>
      <c r="I7" s="24"/>
      <c r="J7" s="24"/>
      <c r="K7" s="24"/>
      <c r="L7" s="24"/>
      <c r="M7" s="24"/>
      <c r="N7" s="24"/>
      <c r="O7" s="24"/>
      <c r="P7" s="24"/>
      <c r="Q7" s="24"/>
      <c r="R7" s="24"/>
      <c r="S7" s="24"/>
    </row>
    <row r="8" spans="1:19" x14ac:dyDescent="0.25">
      <c r="A8" s="33"/>
      <c r="B8" s="144" t="s">
        <v>353</v>
      </c>
      <c r="C8" s="144" t="s">
        <v>23</v>
      </c>
      <c r="D8" s="144" t="s">
        <v>24</v>
      </c>
      <c r="E8" s="144" t="s">
        <v>25</v>
      </c>
      <c r="F8" s="144" t="s">
        <v>26</v>
      </c>
      <c r="G8" s="144" t="s">
        <v>501</v>
      </c>
      <c r="H8" s="144" t="s">
        <v>502</v>
      </c>
      <c r="I8" s="144" t="s">
        <v>29</v>
      </c>
      <c r="J8" s="144" t="s">
        <v>30</v>
      </c>
      <c r="K8" s="144" t="s">
        <v>31</v>
      </c>
      <c r="L8" s="144" t="s">
        <v>354</v>
      </c>
      <c r="M8" s="144" t="s">
        <v>503</v>
      </c>
      <c r="N8" s="144" t="s">
        <v>33</v>
      </c>
      <c r="O8" s="147" t="s">
        <v>504</v>
      </c>
      <c r="P8" s="148"/>
      <c r="Q8" s="149"/>
      <c r="R8" s="150" t="s">
        <v>505</v>
      </c>
      <c r="S8" s="150" t="s">
        <v>506</v>
      </c>
    </row>
    <row r="9" spans="1:19" x14ac:dyDescent="0.25">
      <c r="A9" s="33"/>
      <c r="B9" s="145"/>
      <c r="C9" s="145"/>
      <c r="D9" s="145"/>
      <c r="E9" s="145"/>
      <c r="F9" s="145"/>
      <c r="G9" s="145"/>
      <c r="H9" s="145"/>
      <c r="I9" s="145"/>
      <c r="J9" s="145"/>
      <c r="K9" s="145"/>
      <c r="L9" s="145"/>
      <c r="M9" s="145"/>
      <c r="N9" s="145"/>
      <c r="O9" s="37" t="s">
        <v>507</v>
      </c>
      <c r="P9" s="37" t="s">
        <v>508</v>
      </c>
      <c r="Q9" s="37" t="s">
        <v>509</v>
      </c>
      <c r="R9" s="151"/>
      <c r="S9" s="151"/>
    </row>
    <row r="10" spans="1:19" ht="156.75" x14ac:dyDescent="0.25">
      <c r="A10" s="24"/>
      <c r="B10" s="35">
        <v>1</v>
      </c>
      <c r="C10" s="35" t="s">
        <v>39</v>
      </c>
      <c r="D10" s="35" t="s">
        <v>40</v>
      </c>
      <c r="E10" s="35" t="s">
        <v>1</v>
      </c>
      <c r="F10" s="35" t="s">
        <v>41</v>
      </c>
      <c r="G10" s="35" t="s">
        <v>42</v>
      </c>
      <c r="H10" s="35" t="s">
        <v>43</v>
      </c>
      <c r="I10" s="35" t="s">
        <v>44</v>
      </c>
      <c r="J10" s="35" t="s">
        <v>45</v>
      </c>
      <c r="K10" s="35" t="s">
        <v>46</v>
      </c>
      <c r="L10" s="35">
        <v>80</v>
      </c>
      <c r="M10" s="35" t="s">
        <v>366</v>
      </c>
      <c r="N10" s="35" t="s">
        <v>47</v>
      </c>
      <c r="O10" s="35">
        <v>80</v>
      </c>
      <c r="P10" s="35">
        <v>80</v>
      </c>
      <c r="Q10" s="35">
        <v>80</v>
      </c>
      <c r="R10" s="35" t="s">
        <v>366</v>
      </c>
      <c r="S10" s="38" t="s">
        <v>366</v>
      </c>
    </row>
    <row r="11" spans="1:19" ht="156.75" x14ac:dyDescent="0.25">
      <c r="A11" s="24"/>
      <c r="B11" s="35">
        <v>2</v>
      </c>
      <c r="C11" s="35" t="s">
        <v>39</v>
      </c>
      <c r="D11" s="35" t="s">
        <v>40</v>
      </c>
      <c r="E11" s="35" t="s">
        <v>49</v>
      </c>
      <c r="F11" s="35" t="s">
        <v>50</v>
      </c>
      <c r="G11" s="35" t="s">
        <v>42</v>
      </c>
      <c r="H11" s="35" t="s">
        <v>43</v>
      </c>
      <c r="I11" s="35" t="s">
        <v>51</v>
      </c>
      <c r="J11" s="35" t="s">
        <v>52</v>
      </c>
      <c r="K11" s="35" t="s">
        <v>53</v>
      </c>
      <c r="L11" s="35">
        <v>100</v>
      </c>
      <c r="M11" s="35" t="s">
        <v>366</v>
      </c>
      <c r="N11" s="35" t="s">
        <v>47</v>
      </c>
      <c r="O11" s="35" t="s">
        <v>366</v>
      </c>
      <c r="P11" s="35" t="s">
        <v>366</v>
      </c>
      <c r="Q11" s="35">
        <v>100</v>
      </c>
      <c r="R11" s="35" t="s">
        <v>366</v>
      </c>
      <c r="S11" s="38" t="s">
        <v>366</v>
      </c>
    </row>
    <row r="12" spans="1:19" ht="156.75" x14ac:dyDescent="0.25">
      <c r="A12" s="24"/>
      <c r="B12" s="35">
        <v>3</v>
      </c>
      <c r="C12" s="35" t="s">
        <v>39</v>
      </c>
      <c r="D12" s="35" t="s">
        <v>40</v>
      </c>
      <c r="E12" s="35" t="s">
        <v>49</v>
      </c>
      <c r="F12" s="35" t="s">
        <v>50</v>
      </c>
      <c r="G12" s="35" t="s">
        <v>42</v>
      </c>
      <c r="H12" s="35" t="s">
        <v>43</v>
      </c>
      <c r="I12" s="35" t="s">
        <v>54</v>
      </c>
      <c r="J12" s="35" t="s">
        <v>55</v>
      </c>
      <c r="K12" s="35" t="s">
        <v>369</v>
      </c>
      <c r="L12" s="35">
        <v>80</v>
      </c>
      <c r="M12" s="35" t="s">
        <v>366</v>
      </c>
      <c r="N12" s="35" t="s">
        <v>47</v>
      </c>
      <c r="O12" s="35" t="s">
        <v>366</v>
      </c>
      <c r="P12" s="35" t="s">
        <v>366</v>
      </c>
      <c r="Q12" s="35">
        <v>80</v>
      </c>
      <c r="R12" s="35" t="s">
        <v>366</v>
      </c>
      <c r="S12" s="38" t="s">
        <v>366</v>
      </c>
    </row>
    <row r="13" spans="1:19" ht="156.75" x14ac:dyDescent="0.25">
      <c r="A13" s="24"/>
      <c r="B13" s="35">
        <v>4</v>
      </c>
      <c r="C13" s="35" t="s">
        <v>39</v>
      </c>
      <c r="D13" s="35" t="s">
        <v>40</v>
      </c>
      <c r="E13" s="35" t="s">
        <v>2</v>
      </c>
      <c r="F13" s="35" t="s">
        <v>57</v>
      </c>
      <c r="G13" s="35" t="s">
        <v>42</v>
      </c>
      <c r="H13" s="35" t="s">
        <v>58</v>
      </c>
      <c r="I13" s="35" t="s">
        <v>59</v>
      </c>
      <c r="J13" s="35" t="s">
        <v>60</v>
      </c>
      <c r="K13" s="35" t="s">
        <v>61</v>
      </c>
      <c r="L13" s="35">
        <v>100</v>
      </c>
      <c r="M13" s="35" t="s">
        <v>366</v>
      </c>
      <c r="N13" s="35" t="s">
        <v>47</v>
      </c>
      <c r="O13" s="35" t="s">
        <v>366</v>
      </c>
      <c r="P13" s="35" t="s">
        <v>366</v>
      </c>
      <c r="Q13" s="35">
        <v>100</v>
      </c>
      <c r="R13" s="35" t="s">
        <v>366</v>
      </c>
      <c r="S13" s="38" t="s">
        <v>366</v>
      </c>
    </row>
    <row r="14" spans="1:19" ht="156.75" x14ac:dyDescent="0.25">
      <c r="A14" s="24"/>
      <c r="B14" s="35">
        <v>5</v>
      </c>
      <c r="C14" s="35" t="s">
        <v>39</v>
      </c>
      <c r="D14" s="35" t="s">
        <v>40</v>
      </c>
      <c r="E14" s="35" t="s">
        <v>2</v>
      </c>
      <c r="F14" s="35" t="s">
        <v>57</v>
      </c>
      <c r="G14" s="35" t="s">
        <v>42</v>
      </c>
      <c r="H14" s="35" t="s">
        <v>58</v>
      </c>
      <c r="I14" s="35" t="s">
        <v>63</v>
      </c>
      <c r="J14" s="35" t="s">
        <v>64</v>
      </c>
      <c r="K14" s="35" t="s">
        <v>65</v>
      </c>
      <c r="L14" s="35">
        <v>3</v>
      </c>
      <c r="M14" s="35" t="s">
        <v>366</v>
      </c>
      <c r="N14" s="35" t="s">
        <v>66</v>
      </c>
      <c r="O14" s="35">
        <v>1</v>
      </c>
      <c r="P14" s="35">
        <v>2</v>
      </c>
      <c r="Q14" s="35">
        <v>3</v>
      </c>
      <c r="R14" s="35" t="s">
        <v>366</v>
      </c>
      <c r="S14" s="38" t="s">
        <v>366</v>
      </c>
    </row>
    <row r="15" spans="1:19" ht="156.75" x14ac:dyDescent="0.25">
      <c r="A15" s="24"/>
      <c r="B15" s="35">
        <v>6</v>
      </c>
      <c r="C15" s="35" t="s">
        <v>39</v>
      </c>
      <c r="D15" s="35" t="s">
        <v>40</v>
      </c>
      <c r="E15" s="35" t="s">
        <v>68</v>
      </c>
      <c r="F15" s="35" t="s">
        <v>373</v>
      </c>
      <c r="G15" s="35" t="s">
        <v>42</v>
      </c>
      <c r="H15" s="35" t="s">
        <v>43</v>
      </c>
      <c r="I15" s="35" t="s">
        <v>69</v>
      </c>
      <c r="J15" s="35" t="s">
        <v>70</v>
      </c>
      <c r="K15" s="35" t="s">
        <v>71</v>
      </c>
      <c r="L15" s="35">
        <v>100</v>
      </c>
      <c r="M15" s="35" t="s">
        <v>366</v>
      </c>
      <c r="N15" s="35" t="s">
        <v>47</v>
      </c>
      <c r="O15" s="35" t="s">
        <v>366</v>
      </c>
      <c r="P15" s="35" t="s">
        <v>366</v>
      </c>
      <c r="Q15" s="35">
        <v>100</v>
      </c>
      <c r="R15" s="35" t="s">
        <v>366</v>
      </c>
      <c r="S15" s="38" t="s">
        <v>366</v>
      </c>
    </row>
    <row r="16" spans="1:19" ht="156.75" x14ac:dyDescent="0.25">
      <c r="A16" s="24"/>
      <c r="B16" s="35">
        <v>7</v>
      </c>
      <c r="C16" s="35" t="s">
        <v>39</v>
      </c>
      <c r="D16" s="35" t="s">
        <v>40</v>
      </c>
      <c r="E16" s="35" t="s">
        <v>3</v>
      </c>
      <c r="F16" s="35" t="s">
        <v>72</v>
      </c>
      <c r="G16" s="35" t="s">
        <v>42</v>
      </c>
      <c r="H16" s="35" t="s">
        <v>43</v>
      </c>
      <c r="I16" s="35" t="s">
        <v>82</v>
      </c>
      <c r="J16" s="35" t="s">
        <v>74</v>
      </c>
      <c r="K16" s="35" t="s">
        <v>75</v>
      </c>
      <c r="L16" s="35">
        <v>100</v>
      </c>
      <c r="M16" s="35" t="s">
        <v>366</v>
      </c>
      <c r="N16" s="35" t="s">
        <v>47</v>
      </c>
      <c r="O16" s="35" t="s">
        <v>366</v>
      </c>
      <c r="P16" s="35" t="s">
        <v>366</v>
      </c>
      <c r="Q16" s="35">
        <v>100</v>
      </c>
      <c r="R16" s="35" t="s">
        <v>366</v>
      </c>
      <c r="S16" s="38" t="s">
        <v>366</v>
      </c>
    </row>
    <row r="17" spans="1:19" ht="156.75" x14ac:dyDescent="0.25">
      <c r="A17" s="24"/>
      <c r="B17" s="35">
        <v>8</v>
      </c>
      <c r="C17" s="35" t="s">
        <v>39</v>
      </c>
      <c r="D17" s="35" t="s">
        <v>40</v>
      </c>
      <c r="E17" s="35" t="s">
        <v>4</v>
      </c>
      <c r="F17" s="35" t="s">
        <v>77</v>
      </c>
      <c r="G17" s="35" t="s">
        <v>42</v>
      </c>
      <c r="H17" s="35" t="s">
        <v>43</v>
      </c>
      <c r="I17" s="35" t="s">
        <v>78</v>
      </c>
      <c r="J17" s="35" t="s">
        <v>79</v>
      </c>
      <c r="K17" s="35" t="s">
        <v>80</v>
      </c>
      <c r="L17" s="35">
        <v>100</v>
      </c>
      <c r="M17" s="35" t="s">
        <v>366</v>
      </c>
      <c r="N17" s="35" t="s">
        <v>47</v>
      </c>
      <c r="O17" s="35">
        <v>100</v>
      </c>
      <c r="P17" s="35">
        <v>100</v>
      </c>
      <c r="Q17" s="35">
        <v>100</v>
      </c>
      <c r="R17" s="35" t="s">
        <v>366</v>
      </c>
      <c r="S17" s="38" t="s">
        <v>366</v>
      </c>
    </row>
    <row r="18" spans="1:19" ht="156.75" x14ac:dyDescent="0.25">
      <c r="A18" s="24"/>
      <c r="B18" s="35">
        <v>9</v>
      </c>
      <c r="C18" s="35" t="s">
        <v>39</v>
      </c>
      <c r="D18" s="35" t="s">
        <v>40</v>
      </c>
      <c r="E18" s="35" t="s">
        <v>4</v>
      </c>
      <c r="F18" s="35" t="s">
        <v>77</v>
      </c>
      <c r="G18" s="35" t="s">
        <v>42</v>
      </c>
      <c r="H18" s="35" t="s">
        <v>43</v>
      </c>
      <c r="I18" s="35" t="s">
        <v>82</v>
      </c>
      <c r="J18" s="35" t="s">
        <v>83</v>
      </c>
      <c r="K18" s="35" t="s">
        <v>84</v>
      </c>
      <c r="L18" s="35">
        <v>95</v>
      </c>
      <c r="M18" s="35" t="s">
        <v>366</v>
      </c>
      <c r="N18" s="35" t="s">
        <v>47</v>
      </c>
      <c r="O18" s="35">
        <v>95</v>
      </c>
      <c r="P18" s="35">
        <v>95</v>
      </c>
      <c r="Q18" s="35">
        <v>95</v>
      </c>
      <c r="R18" s="35" t="s">
        <v>366</v>
      </c>
      <c r="S18" s="38" t="s">
        <v>366</v>
      </c>
    </row>
    <row r="19" spans="1:19" ht="156.75" x14ac:dyDescent="0.25">
      <c r="A19" s="24"/>
      <c r="B19" s="35">
        <v>10</v>
      </c>
      <c r="C19" s="35" t="s">
        <v>39</v>
      </c>
      <c r="D19" s="35" t="s">
        <v>40</v>
      </c>
      <c r="E19" s="35" t="s">
        <v>5</v>
      </c>
      <c r="F19" s="35" t="s">
        <v>379</v>
      </c>
      <c r="G19" s="35" t="s">
        <v>42</v>
      </c>
      <c r="H19" s="35" t="s">
        <v>43</v>
      </c>
      <c r="I19" s="35" t="s">
        <v>87</v>
      </c>
      <c r="J19" s="35" t="s">
        <v>88</v>
      </c>
      <c r="K19" s="35" t="s">
        <v>89</v>
      </c>
      <c r="L19" s="35">
        <v>100</v>
      </c>
      <c r="M19" s="35" t="s">
        <v>366</v>
      </c>
      <c r="N19" s="35" t="s">
        <v>47</v>
      </c>
      <c r="O19" s="35">
        <v>100</v>
      </c>
      <c r="P19" s="35">
        <v>100</v>
      </c>
      <c r="Q19" s="35">
        <v>100</v>
      </c>
      <c r="R19" s="35" t="s">
        <v>366</v>
      </c>
      <c r="S19" s="38" t="s">
        <v>366</v>
      </c>
    </row>
    <row r="20" spans="1:19" ht="313.5" x14ac:dyDescent="0.25">
      <c r="A20" s="24"/>
      <c r="B20" s="35">
        <v>11</v>
      </c>
      <c r="C20" s="35" t="s">
        <v>39</v>
      </c>
      <c r="D20" s="35" t="s">
        <v>40</v>
      </c>
      <c r="E20" s="35" t="s">
        <v>6</v>
      </c>
      <c r="F20" s="35" t="s">
        <v>91</v>
      </c>
      <c r="G20" s="35" t="s">
        <v>42</v>
      </c>
      <c r="H20" s="35" t="s">
        <v>43</v>
      </c>
      <c r="I20" s="35" t="s">
        <v>92</v>
      </c>
      <c r="J20" s="35" t="s">
        <v>93</v>
      </c>
      <c r="K20" s="35" t="s">
        <v>94</v>
      </c>
      <c r="L20" s="35">
        <v>44</v>
      </c>
      <c r="M20" s="35" t="s">
        <v>366</v>
      </c>
      <c r="N20" s="35" t="s">
        <v>66</v>
      </c>
      <c r="O20" s="35" t="s">
        <v>366</v>
      </c>
      <c r="P20" s="35">
        <v>40</v>
      </c>
      <c r="Q20" s="35">
        <v>44</v>
      </c>
      <c r="R20" s="35" t="s">
        <v>366</v>
      </c>
      <c r="S20" s="38" t="s">
        <v>366</v>
      </c>
    </row>
    <row r="21" spans="1:19" ht="409.5" x14ac:dyDescent="0.25">
      <c r="A21" s="24"/>
      <c r="B21" s="35">
        <v>12</v>
      </c>
      <c r="C21" s="35" t="s">
        <v>39</v>
      </c>
      <c r="D21" s="35" t="s">
        <v>40</v>
      </c>
      <c r="E21" s="35" t="s">
        <v>6</v>
      </c>
      <c r="F21" s="35" t="s">
        <v>91</v>
      </c>
      <c r="G21" s="35" t="s">
        <v>42</v>
      </c>
      <c r="H21" s="35" t="s">
        <v>58</v>
      </c>
      <c r="I21" s="35" t="s">
        <v>96</v>
      </c>
      <c r="J21" s="35" t="s">
        <v>97</v>
      </c>
      <c r="K21" s="35" t="s">
        <v>98</v>
      </c>
      <c r="L21" s="35">
        <v>60</v>
      </c>
      <c r="M21" s="35" t="s">
        <v>366</v>
      </c>
      <c r="N21" s="35" t="s">
        <v>66</v>
      </c>
      <c r="O21" s="35">
        <v>16</v>
      </c>
      <c r="P21" s="35">
        <v>42</v>
      </c>
      <c r="Q21" s="35">
        <v>60</v>
      </c>
      <c r="R21" s="35" t="s">
        <v>366</v>
      </c>
      <c r="S21" s="38" t="s">
        <v>366</v>
      </c>
    </row>
    <row r="22" spans="1:19" ht="356.25" x14ac:dyDescent="0.25">
      <c r="A22" s="24"/>
      <c r="B22" s="35">
        <v>13</v>
      </c>
      <c r="C22" s="35" t="s">
        <v>39</v>
      </c>
      <c r="D22" s="35" t="s">
        <v>40</v>
      </c>
      <c r="E22" s="35" t="s">
        <v>6</v>
      </c>
      <c r="F22" s="35" t="s">
        <v>91</v>
      </c>
      <c r="G22" s="35" t="s">
        <v>42</v>
      </c>
      <c r="H22" s="35" t="s">
        <v>58</v>
      </c>
      <c r="I22" s="35" t="s">
        <v>100</v>
      </c>
      <c r="J22" s="35" t="s">
        <v>101</v>
      </c>
      <c r="K22" s="35" t="s">
        <v>102</v>
      </c>
      <c r="L22" s="35">
        <v>100</v>
      </c>
      <c r="M22" s="35" t="s">
        <v>366</v>
      </c>
      <c r="N22" s="35" t="s">
        <v>47</v>
      </c>
      <c r="O22" s="35" t="s">
        <v>366</v>
      </c>
      <c r="P22" s="35">
        <v>67</v>
      </c>
      <c r="Q22" s="35">
        <v>100</v>
      </c>
      <c r="R22" s="35" t="s">
        <v>366</v>
      </c>
      <c r="S22" s="38" t="s">
        <v>366</v>
      </c>
    </row>
    <row r="23" spans="1:19" ht="156.75" x14ac:dyDescent="0.25">
      <c r="A23" s="24"/>
      <c r="B23" s="35">
        <v>14</v>
      </c>
      <c r="C23" s="35" t="s">
        <v>39</v>
      </c>
      <c r="D23" s="35" t="s">
        <v>40</v>
      </c>
      <c r="E23" s="35" t="s">
        <v>7</v>
      </c>
      <c r="F23" s="35" t="s">
        <v>104</v>
      </c>
      <c r="G23" s="35" t="s">
        <v>42</v>
      </c>
      <c r="H23" s="35" t="s">
        <v>43</v>
      </c>
      <c r="I23" s="35" t="s">
        <v>105</v>
      </c>
      <c r="J23" s="35" t="s">
        <v>106</v>
      </c>
      <c r="K23" s="35" t="s">
        <v>106</v>
      </c>
      <c r="L23" s="35">
        <v>100</v>
      </c>
      <c r="M23" s="35" t="s">
        <v>366</v>
      </c>
      <c r="N23" s="35" t="s">
        <v>47</v>
      </c>
      <c r="O23" s="35" t="s">
        <v>366</v>
      </c>
      <c r="P23" s="35" t="s">
        <v>366</v>
      </c>
      <c r="Q23" s="35">
        <v>100</v>
      </c>
      <c r="R23" s="35" t="s">
        <v>366</v>
      </c>
      <c r="S23" s="38" t="s">
        <v>366</v>
      </c>
    </row>
    <row r="24" spans="1:19" ht="156.75" x14ac:dyDescent="0.25">
      <c r="A24" s="24"/>
      <c r="B24" s="35">
        <v>15</v>
      </c>
      <c r="C24" s="35" t="s">
        <v>39</v>
      </c>
      <c r="D24" s="35" t="s">
        <v>40</v>
      </c>
      <c r="E24" s="35" t="s">
        <v>7</v>
      </c>
      <c r="F24" s="35" t="s">
        <v>104</v>
      </c>
      <c r="G24" s="35" t="s">
        <v>42</v>
      </c>
      <c r="H24" s="35" t="s">
        <v>43</v>
      </c>
      <c r="I24" s="35" t="s">
        <v>108</v>
      </c>
      <c r="J24" s="35" t="s">
        <v>109</v>
      </c>
      <c r="K24" s="35" t="s">
        <v>109</v>
      </c>
      <c r="L24" s="35">
        <v>1</v>
      </c>
      <c r="M24" s="35" t="s">
        <v>366</v>
      </c>
      <c r="N24" s="35" t="s">
        <v>66</v>
      </c>
      <c r="O24" s="35" t="s">
        <v>366</v>
      </c>
      <c r="P24" s="35" t="s">
        <v>366</v>
      </c>
      <c r="Q24" s="35">
        <v>1</v>
      </c>
      <c r="R24" s="35" t="s">
        <v>366</v>
      </c>
      <c r="S24" s="38" t="s">
        <v>366</v>
      </c>
    </row>
    <row r="25" spans="1:19" ht="156.75" x14ac:dyDescent="0.25">
      <c r="A25" s="24"/>
      <c r="B25" s="35">
        <v>16</v>
      </c>
      <c r="C25" s="35" t="s">
        <v>39</v>
      </c>
      <c r="D25" s="35" t="s">
        <v>40</v>
      </c>
      <c r="E25" s="35" t="s">
        <v>7</v>
      </c>
      <c r="F25" s="35" t="s">
        <v>104</v>
      </c>
      <c r="G25" s="35" t="s">
        <v>42</v>
      </c>
      <c r="H25" s="35" t="s">
        <v>43</v>
      </c>
      <c r="I25" s="35" t="s">
        <v>110</v>
      </c>
      <c r="J25" s="35" t="s">
        <v>111</v>
      </c>
      <c r="K25" s="35" t="s">
        <v>111</v>
      </c>
      <c r="L25" s="35">
        <v>11</v>
      </c>
      <c r="M25" s="35" t="s">
        <v>366</v>
      </c>
      <c r="N25" s="35" t="s">
        <v>66</v>
      </c>
      <c r="O25" s="35" t="s">
        <v>366</v>
      </c>
      <c r="P25" s="35">
        <v>4</v>
      </c>
      <c r="Q25" s="35">
        <v>11</v>
      </c>
      <c r="R25" s="35" t="s">
        <v>366</v>
      </c>
      <c r="S25" s="38" t="s">
        <v>366</v>
      </c>
    </row>
    <row r="26" spans="1:19" ht="156.75" x14ac:dyDescent="0.25">
      <c r="A26" s="24"/>
      <c r="B26" s="35">
        <v>17</v>
      </c>
      <c r="C26" s="35" t="s">
        <v>39</v>
      </c>
      <c r="D26" s="35" t="s">
        <v>40</v>
      </c>
      <c r="E26" s="35" t="s">
        <v>7</v>
      </c>
      <c r="F26" s="35" t="s">
        <v>104</v>
      </c>
      <c r="G26" s="35" t="s">
        <v>42</v>
      </c>
      <c r="H26" s="35" t="s">
        <v>43</v>
      </c>
      <c r="I26" s="35" t="s">
        <v>113</v>
      </c>
      <c r="J26" s="35" t="s">
        <v>114</v>
      </c>
      <c r="K26" s="35" t="s">
        <v>115</v>
      </c>
      <c r="L26" s="35">
        <v>100</v>
      </c>
      <c r="M26" s="35" t="s">
        <v>366</v>
      </c>
      <c r="N26" s="35" t="s">
        <v>47</v>
      </c>
      <c r="O26" s="35" t="s">
        <v>366</v>
      </c>
      <c r="P26" s="35" t="s">
        <v>366</v>
      </c>
      <c r="Q26" s="35">
        <v>100</v>
      </c>
      <c r="R26" s="35" t="s">
        <v>366</v>
      </c>
      <c r="S26" s="38" t="s">
        <v>366</v>
      </c>
    </row>
    <row r="27" spans="1:19" ht="156.75" x14ac:dyDescent="0.25">
      <c r="A27" s="24"/>
      <c r="B27" s="35">
        <v>18</v>
      </c>
      <c r="C27" s="35" t="s">
        <v>39</v>
      </c>
      <c r="D27" s="35" t="s">
        <v>40</v>
      </c>
      <c r="E27" s="35" t="s">
        <v>8</v>
      </c>
      <c r="F27" s="35" t="s">
        <v>116</v>
      </c>
      <c r="G27" s="35" t="s">
        <v>42</v>
      </c>
      <c r="H27" s="35" t="s">
        <v>43</v>
      </c>
      <c r="I27" s="35" t="s">
        <v>117</v>
      </c>
      <c r="J27" s="35" t="s">
        <v>118</v>
      </c>
      <c r="K27" s="35" t="s">
        <v>119</v>
      </c>
      <c r="L27" s="35">
        <v>100</v>
      </c>
      <c r="M27" s="35" t="s">
        <v>366</v>
      </c>
      <c r="N27" s="35" t="s">
        <v>47</v>
      </c>
      <c r="O27" s="35">
        <v>100</v>
      </c>
      <c r="P27" s="35">
        <v>100</v>
      </c>
      <c r="Q27" s="35">
        <v>100</v>
      </c>
      <c r="R27" s="35" t="s">
        <v>366</v>
      </c>
      <c r="S27" s="38" t="s">
        <v>366</v>
      </c>
    </row>
    <row r="28" spans="1:19" ht="171" x14ac:dyDescent="0.25">
      <c r="A28" s="24"/>
      <c r="B28" s="35">
        <v>19</v>
      </c>
      <c r="C28" s="35" t="s">
        <v>39</v>
      </c>
      <c r="D28" s="35" t="s">
        <v>40</v>
      </c>
      <c r="E28" s="35" t="s">
        <v>8</v>
      </c>
      <c r="F28" s="35" t="s">
        <v>116</v>
      </c>
      <c r="G28" s="35" t="s">
        <v>42</v>
      </c>
      <c r="H28" s="35" t="s">
        <v>43</v>
      </c>
      <c r="I28" s="35" t="s">
        <v>121</v>
      </c>
      <c r="J28" s="35" t="s">
        <v>122</v>
      </c>
      <c r="K28" s="35" t="s">
        <v>123</v>
      </c>
      <c r="L28" s="35">
        <v>80</v>
      </c>
      <c r="M28" s="35" t="s">
        <v>366</v>
      </c>
      <c r="N28" s="35" t="s">
        <v>47</v>
      </c>
      <c r="O28" s="35">
        <v>80</v>
      </c>
      <c r="P28" s="35">
        <v>80</v>
      </c>
      <c r="Q28" s="35">
        <v>80</v>
      </c>
      <c r="R28" s="35" t="s">
        <v>366</v>
      </c>
      <c r="S28" s="38" t="s">
        <v>366</v>
      </c>
    </row>
    <row r="29" spans="1:19" ht="156.75" x14ac:dyDescent="0.25">
      <c r="A29" s="24"/>
      <c r="B29" s="35">
        <v>20</v>
      </c>
      <c r="C29" s="35" t="s">
        <v>39</v>
      </c>
      <c r="D29" s="35" t="s">
        <v>40</v>
      </c>
      <c r="E29" s="35" t="s">
        <v>9</v>
      </c>
      <c r="F29" s="35" t="s">
        <v>390</v>
      </c>
      <c r="G29" s="35" t="s">
        <v>42</v>
      </c>
      <c r="H29" s="35" t="s">
        <v>43</v>
      </c>
      <c r="I29" s="35" t="s">
        <v>125</v>
      </c>
      <c r="J29" s="35" t="s">
        <v>126</v>
      </c>
      <c r="K29" s="35" t="s">
        <v>127</v>
      </c>
      <c r="L29" s="35">
        <v>100</v>
      </c>
      <c r="M29" s="35" t="s">
        <v>366</v>
      </c>
      <c r="N29" s="35" t="s">
        <v>47</v>
      </c>
      <c r="O29" s="35">
        <v>100</v>
      </c>
      <c r="P29" s="35">
        <v>100</v>
      </c>
      <c r="Q29" s="35">
        <v>100</v>
      </c>
      <c r="R29" s="35" t="s">
        <v>366</v>
      </c>
      <c r="S29" s="38" t="s">
        <v>366</v>
      </c>
    </row>
    <row r="30" spans="1:19" ht="156.75" x14ac:dyDescent="0.25">
      <c r="A30" s="24"/>
      <c r="B30" s="35">
        <v>21</v>
      </c>
      <c r="C30" s="35" t="s">
        <v>39</v>
      </c>
      <c r="D30" s="35" t="s">
        <v>40</v>
      </c>
      <c r="E30" s="35" t="s">
        <v>10</v>
      </c>
      <c r="F30" s="35" t="s">
        <v>392</v>
      </c>
      <c r="G30" s="35" t="s">
        <v>42</v>
      </c>
      <c r="H30" s="35" t="s">
        <v>43</v>
      </c>
      <c r="I30" s="35" t="s">
        <v>130</v>
      </c>
      <c r="J30" s="35" t="s">
        <v>131</v>
      </c>
      <c r="K30" s="35" t="s">
        <v>132</v>
      </c>
      <c r="L30" s="35">
        <v>100</v>
      </c>
      <c r="M30" s="35" t="s">
        <v>366</v>
      </c>
      <c r="N30" s="35" t="s">
        <v>47</v>
      </c>
      <c r="O30" s="35" t="s">
        <v>366</v>
      </c>
      <c r="P30" s="35">
        <v>20</v>
      </c>
      <c r="Q30" s="35">
        <v>100</v>
      </c>
      <c r="R30" s="35" t="s">
        <v>366</v>
      </c>
      <c r="S30" s="38" t="s">
        <v>366</v>
      </c>
    </row>
    <row r="31" spans="1:19" ht="156.75" x14ac:dyDescent="0.25">
      <c r="A31" s="24"/>
      <c r="B31" s="35">
        <v>22</v>
      </c>
      <c r="C31" s="35" t="s">
        <v>39</v>
      </c>
      <c r="D31" s="35" t="s">
        <v>40</v>
      </c>
      <c r="E31" s="35" t="s">
        <v>10</v>
      </c>
      <c r="F31" s="35" t="s">
        <v>133</v>
      </c>
      <c r="G31" s="35" t="s">
        <v>42</v>
      </c>
      <c r="H31" s="35" t="s">
        <v>43</v>
      </c>
      <c r="I31" s="35" t="s">
        <v>134</v>
      </c>
      <c r="J31" s="35" t="s">
        <v>135</v>
      </c>
      <c r="K31" s="35" t="s">
        <v>135</v>
      </c>
      <c r="L31" s="35">
        <v>12</v>
      </c>
      <c r="M31" s="35" t="s">
        <v>366</v>
      </c>
      <c r="N31" s="35" t="s">
        <v>66</v>
      </c>
      <c r="O31" s="35">
        <v>6</v>
      </c>
      <c r="P31" s="35">
        <v>9</v>
      </c>
      <c r="Q31" s="35">
        <v>12</v>
      </c>
      <c r="R31" s="35" t="s">
        <v>366</v>
      </c>
      <c r="S31" s="38" t="s">
        <v>366</v>
      </c>
    </row>
    <row r="32" spans="1:19" ht="156.75" x14ac:dyDescent="0.25">
      <c r="A32" s="24"/>
      <c r="B32" s="35">
        <v>23</v>
      </c>
      <c r="C32" s="35" t="s">
        <v>39</v>
      </c>
      <c r="D32" s="35" t="s">
        <v>40</v>
      </c>
      <c r="E32" s="35" t="s">
        <v>11</v>
      </c>
      <c r="F32" s="35" t="s">
        <v>390</v>
      </c>
      <c r="G32" s="35" t="s">
        <v>42</v>
      </c>
      <c r="H32" s="35" t="s">
        <v>43</v>
      </c>
      <c r="I32" s="35" t="s">
        <v>137</v>
      </c>
      <c r="J32" s="35" t="s">
        <v>138</v>
      </c>
      <c r="K32" s="35" t="s">
        <v>139</v>
      </c>
      <c r="L32" s="35">
        <v>90</v>
      </c>
      <c r="M32" s="35" t="s">
        <v>366</v>
      </c>
      <c r="N32" s="35" t="s">
        <v>47</v>
      </c>
      <c r="O32" s="35">
        <v>90</v>
      </c>
      <c r="P32" s="35">
        <v>90</v>
      </c>
      <c r="Q32" s="35">
        <v>90</v>
      </c>
      <c r="R32" s="35" t="s">
        <v>366</v>
      </c>
      <c r="S32" s="38" t="s">
        <v>366</v>
      </c>
    </row>
    <row r="33" spans="1:19" ht="156.75" x14ac:dyDescent="0.25">
      <c r="A33" s="24"/>
      <c r="B33" s="35">
        <v>24</v>
      </c>
      <c r="C33" s="35" t="s">
        <v>39</v>
      </c>
      <c r="D33" s="35" t="s">
        <v>40</v>
      </c>
      <c r="E33" s="35" t="s">
        <v>11</v>
      </c>
      <c r="F33" s="35" t="s">
        <v>390</v>
      </c>
      <c r="G33" s="35" t="s">
        <v>42</v>
      </c>
      <c r="H33" s="35" t="s">
        <v>43</v>
      </c>
      <c r="I33" s="35" t="s">
        <v>140</v>
      </c>
      <c r="J33" s="35" t="s">
        <v>141</v>
      </c>
      <c r="K33" s="35" t="s">
        <v>142</v>
      </c>
      <c r="L33" s="35">
        <v>100</v>
      </c>
      <c r="M33" s="35" t="s">
        <v>366</v>
      </c>
      <c r="N33" s="35" t="s">
        <v>47</v>
      </c>
      <c r="O33" s="35">
        <v>100</v>
      </c>
      <c r="P33" s="35">
        <v>100</v>
      </c>
      <c r="Q33" s="35">
        <v>100</v>
      </c>
      <c r="R33" s="35" t="s">
        <v>366</v>
      </c>
      <c r="S33" s="38" t="s">
        <v>366</v>
      </c>
    </row>
    <row r="34" spans="1:19" ht="156.75" x14ac:dyDescent="0.25">
      <c r="A34" s="24"/>
      <c r="B34" s="35">
        <v>25</v>
      </c>
      <c r="C34" s="35" t="s">
        <v>39</v>
      </c>
      <c r="D34" s="35" t="s">
        <v>40</v>
      </c>
      <c r="E34" s="35" t="s">
        <v>144</v>
      </c>
      <c r="F34" s="35" t="s">
        <v>145</v>
      </c>
      <c r="G34" s="35" t="s">
        <v>42</v>
      </c>
      <c r="H34" s="35" t="s">
        <v>43</v>
      </c>
      <c r="I34" s="35" t="s">
        <v>146</v>
      </c>
      <c r="J34" s="35" t="s">
        <v>147</v>
      </c>
      <c r="K34" s="35" t="s">
        <v>148</v>
      </c>
      <c r="L34" s="35">
        <v>100</v>
      </c>
      <c r="M34" s="35" t="s">
        <v>366</v>
      </c>
      <c r="N34" s="35" t="s">
        <v>47</v>
      </c>
      <c r="O34" s="35">
        <v>50</v>
      </c>
      <c r="P34" s="35">
        <v>75</v>
      </c>
      <c r="Q34" s="35">
        <v>100</v>
      </c>
      <c r="R34" s="35" t="s">
        <v>366</v>
      </c>
      <c r="S34" s="38" t="s">
        <v>366</v>
      </c>
    </row>
    <row r="35" spans="1:19" ht="156.75" x14ac:dyDescent="0.25">
      <c r="A35" s="24"/>
      <c r="B35" s="35">
        <v>26</v>
      </c>
      <c r="C35" s="35" t="s">
        <v>39</v>
      </c>
      <c r="D35" s="35" t="s">
        <v>40</v>
      </c>
      <c r="E35" s="35" t="s">
        <v>144</v>
      </c>
      <c r="F35" s="35" t="s">
        <v>145</v>
      </c>
      <c r="G35" s="35" t="s">
        <v>42</v>
      </c>
      <c r="H35" s="35" t="s">
        <v>43</v>
      </c>
      <c r="I35" s="35" t="s">
        <v>149</v>
      </c>
      <c r="J35" s="35" t="s">
        <v>150</v>
      </c>
      <c r="K35" s="35" t="s">
        <v>151</v>
      </c>
      <c r="L35" s="35">
        <v>100</v>
      </c>
      <c r="M35" s="35" t="s">
        <v>366</v>
      </c>
      <c r="N35" s="35" t="s">
        <v>47</v>
      </c>
      <c r="O35" s="35">
        <v>48</v>
      </c>
      <c r="P35" s="35">
        <v>93</v>
      </c>
      <c r="Q35" s="35">
        <v>100</v>
      </c>
      <c r="R35" s="35" t="s">
        <v>366</v>
      </c>
      <c r="S35" s="38" t="s">
        <v>366</v>
      </c>
    </row>
    <row r="36" spans="1:19" ht="156.75" x14ac:dyDescent="0.25">
      <c r="A36" s="24"/>
      <c r="B36" s="35">
        <v>27</v>
      </c>
      <c r="C36" s="35" t="s">
        <v>39</v>
      </c>
      <c r="D36" s="35" t="s">
        <v>40</v>
      </c>
      <c r="E36" s="35" t="s">
        <v>144</v>
      </c>
      <c r="F36" s="35" t="s">
        <v>145</v>
      </c>
      <c r="G36" s="35" t="s">
        <v>42</v>
      </c>
      <c r="H36" s="35" t="s">
        <v>43</v>
      </c>
      <c r="I36" s="35" t="s">
        <v>152</v>
      </c>
      <c r="J36" s="35" t="s">
        <v>153</v>
      </c>
      <c r="K36" s="35" t="s">
        <v>399</v>
      </c>
      <c r="L36" s="35">
        <v>80</v>
      </c>
      <c r="M36" s="35" t="s">
        <v>366</v>
      </c>
      <c r="N36" s="35" t="s">
        <v>47</v>
      </c>
      <c r="O36" s="35">
        <v>33</v>
      </c>
      <c r="P36" s="35">
        <v>66</v>
      </c>
      <c r="Q36" s="35">
        <v>80</v>
      </c>
      <c r="R36" s="35" t="s">
        <v>366</v>
      </c>
      <c r="S36" s="38" t="s">
        <v>366</v>
      </c>
    </row>
    <row r="37" spans="1:19" ht="156.75" x14ac:dyDescent="0.25">
      <c r="A37" s="24"/>
      <c r="B37" s="35">
        <v>28</v>
      </c>
      <c r="C37" s="35" t="s">
        <v>39</v>
      </c>
      <c r="D37" s="35" t="s">
        <v>40</v>
      </c>
      <c r="E37" s="35" t="s">
        <v>144</v>
      </c>
      <c r="F37" s="35" t="s">
        <v>145</v>
      </c>
      <c r="G37" s="35" t="s">
        <v>42</v>
      </c>
      <c r="H37" s="35" t="s">
        <v>43</v>
      </c>
      <c r="I37" s="35" t="s">
        <v>155</v>
      </c>
      <c r="J37" s="35" t="s">
        <v>400</v>
      </c>
      <c r="K37" s="35" t="s">
        <v>157</v>
      </c>
      <c r="L37" s="35">
        <v>100</v>
      </c>
      <c r="M37" s="35" t="s">
        <v>366</v>
      </c>
      <c r="N37" s="35" t="s">
        <v>47</v>
      </c>
      <c r="O37" s="35">
        <v>4</v>
      </c>
      <c r="P37" s="35">
        <v>75</v>
      </c>
      <c r="Q37" s="35">
        <v>100</v>
      </c>
      <c r="R37" s="35" t="s">
        <v>366</v>
      </c>
      <c r="S37" s="38" t="s">
        <v>366</v>
      </c>
    </row>
    <row r="38" spans="1:19" ht="156.75" x14ac:dyDescent="0.25">
      <c r="A38" s="24"/>
      <c r="B38" s="35">
        <v>29</v>
      </c>
      <c r="C38" s="35" t="s">
        <v>39</v>
      </c>
      <c r="D38" s="35" t="s">
        <v>40</v>
      </c>
      <c r="E38" s="35" t="s">
        <v>144</v>
      </c>
      <c r="F38" s="35" t="s">
        <v>145</v>
      </c>
      <c r="G38" s="35" t="s">
        <v>42</v>
      </c>
      <c r="H38" s="35" t="s">
        <v>43</v>
      </c>
      <c r="I38" s="35" t="s">
        <v>158</v>
      </c>
      <c r="J38" s="35" t="s">
        <v>159</v>
      </c>
      <c r="K38" s="35" t="s">
        <v>160</v>
      </c>
      <c r="L38" s="35">
        <v>100</v>
      </c>
      <c r="M38" s="35" t="s">
        <v>366</v>
      </c>
      <c r="N38" s="35" t="s">
        <v>47</v>
      </c>
      <c r="O38" s="35">
        <v>39</v>
      </c>
      <c r="P38" s="35">
        <v>71</v>
      </c>
      <c r="Q38" s="35">
        <v>100</v>
      </c>
      <c r="R38" s="35" t="s">
        <v>366</v>
      </c>
      <c r="S38" s="38" t="s">
        <v>366</v>
      </c>
    </row>
    <row r="39" spans="1:19" ht="156.75" x14ac:dyDescent="0.25">
      <c r="A39" s="24"/>
      <c r="B39" s="35">
        <v>30</v>
      </c>
      <c r="C39" s="35" t="s">
        <v>39</v>
      </c>
      <c r="D39" s="35" t="s">
        <v>40</v>
      </c>
      <c r="E39" s="35" t="s">
        <v>144</v>
      </c>
      <c r="F39" s="35" t="s">
        <v>145</v>
      </c>
      <c r="G39" s="35" t="s">
        <v>42</v>
      </c>
      <c r="H39" s="35" t="s">
        <v>43</v>
      </c>
      <c r="I39" s="35" t="s">
        <v>161</v>
      </c>
      <c r="J39" s="35" t="s">
        <v>162</v>
      </c>
      <c r="K39" s="35" t="s">
        <v>163</v>
      </c>
      <c r="L39" s="35">
        <v>100</v>
      </c>
      <c r="M39" s="35" t="s">
        <v>366</v>
      </c>
      <c r="N39" s="35" t="s">
        <v>47</v>
      </c>
      <c r="O39" s="35">
        <v>25</v>
      </c>
      <c r="P39" s="35">
        <v>47</v>
      </c>
      <c r="Q39" s="35">
        <v>100</v>
      </c>
      <c r="R39" s="35" t="s">
        <v>366</v>
      </c>
      <c r="S39" s="38" t="s">
        <v>366</v>
      </c>
    </row>
    <row r="40" spans="1:19" ht="156.75" x14ac:dyDescent="0.25">
      <c r="A40" s="24"/>
      <c r="B40" s="35">
        <v>31</v>
      </c>
      <c r="C40" s="35" t="s">
        <v>39</v>
      </c>
      <c r="D40" s="35" t="s">
        <v>40</v>
      </c>
      <c r="E40" s="35" t="s">
        <v>144</v>
      </c>
      <c r="F40" s="35" t="s">
        <v>145</v>
      </c>
      <c r="G40" s="35" t="s">
        <v>42</v>
      </c>
      <c r="H40" s="35" t="s">
        <v>43</v>
      </c>
      <c r="I40" s="35" t="s">
        <v>164</v>
      </c>
      <c r="J40" s="35" t="s">
        <v>165</v>
      </c>
      <c r="K40" s="35" t="s">
        <v>166</v>
      </c>
      <c r="L40" s="35">
        <v>100</v>
      </c>
      <c r="M40" s="35" t="s">
        <v>366</v>
      </c>
      <c r="N40" s="35" t="s">
        <v>47</v>
      </c>
      <c r="O40" s="35" t="s">
        <v>366</v>
      </c>
      <c r="P40" s="35" t="s">
        <v>366</v>
      </c>
      <c r="Q40" s="35">
        <v>100</v>
      </c>
      <c r="R40" s="35" t="s">
        <v>366</v>
      </c>
      <c r="S40" s="38" t="s">
        <v>366</v>
      </c>
    </row>
    <row r="41" spans="1:19" ht="186" x14ac:dyDescent="0.25">
      <c r="A41" s="24"/>
      <c r="B41" s="35">
        <v>32</v>
      </c>
      <c r="C41" s="35" t="s">
        <v>167</v>
      </c>
      <c r="D41" s="35" t="s">
        <v>168</v>
      </c>
      <c r="E41" s="35" t="s">
        <v>12</v>
      </c>
      <c r="F41" s="35" t="s">
        <v>408</v>
      </c>
      <c r="G41" s="35" t="s">
        <v>409</v>
      </c>
      <c r="H41" s="35" t="s">
        <v>186</v>
      </c>
      <c r="I41" s="41" t="s">
        <v>410</v>
      </c>
      <c r="J41" s="35" t="s">
        <v>411</v>
      </c>
      <c r="K41" s="35" t="s">
        <v>412</v>
      </c>
      <c r="L41" s="35">
        <v>35000</v>
      </c>
      <c r="M41" s="35" t="s">
        <v>366</v>
      </c>
      <c r="N41" s="35" t="s">
        <v>66</v>
      </c>
      <c r="O41" s="35" t="s">
        <v>366</v>
      </c>
      <c r="P41" s="35">
        <v>9000</v>
      </c>
      <c r="Q41" s="35">
        <v>35000</v>
      </c>
      <c r="R41" s="35" t="s">
        <v>366</v>
      </c>
      <c r="S41" s="38" t="s">
        <v>366</v>
      </c>
    </row>
    <row r="42" spans="1:19" ht="199.5" x14ac:dyDescent="0.25">
      <c r="A42" s="24"/>
      <c r="B42" s="35">
        <v>33</v>
      </c>
      <c r="C42" s="35" t="s">
        <v>167</v>
      </c>
      <c r="D42" s="35" t="s">
        <v>176</v>
      </c>
      <c r="E42" s="35" t="s">
        <v>12</v>
      </c>
      <c r="F42" s="35" t="s">
        <v>408</v>
      </c>
      <c r="G42" s="35" t="s">
        <v>178</v>
      </c>
      <c r="H42" s="35" t="s">
        <v>414</v>
      </c>
      <c r="I42" s="35" t="s">
        <v>180</v>
      </c>
      <c r="J42" s="35" t="s">
        <v>181</v>
      </c>
      <c r="K42" s="35" t="s">
        <v>415</v>
      </c>
      <c r="L42" s="35" t="s">
        <v>366</v>
      </c>
      <c r="M42" s="35">
        <v>100</v>
      </c>
      <c r="N42" s="35" t="s">
        <v>66</v>
      </c>
      <c r="O42" s="35" t="s">
        <v>366</v>
      </c>
      <c r="P42" s="35" t="s">
        <v>366</v>
      </c>
      <c r="Q42" s="35" t="s">
        <v>366</v>
      </c>
      <c r="R42" s="35" t="s">
        <v>366</v>
      </c>
      <c r="S42" s="38" t="s">
        <v>366</v>
      </c>
    </row>
    <row r="43" spans="1:19" ht="242.25" x14ac:dyDescent="0.25">
      <c r="A43" s="24"/>
      <c r="B43" s="35">
        <v>34</v>
      </c>
      <c r="C43" s="35" t="s">
        <v>167</v>
      </c>
      <c r="D43" s="35" t="s">
        <v>176</v>
      </c>
      <c r="E43" s="35" t="s">
        <v>12</v>
      </c>
      <c r="F43" s="35" t="s">
        <v>408</v>
      </c>
      <c r="G43" s="35" t="s">
        <v>178</v>
      </c>
      <c r="H43" s="35" t="s">
        <v>414</v>
      </c>
      <c r="I43" s="35" t="s">
        <v>416</v>
      </c>
      <c r="J43" s="35" t="s">
        <v>417</v>
      </c>
      <c r="K43" s="35" t="s">
        <v>418</v>
      </c>
      <c r="L43" s="35">
        <v>100</v>
      </c>
      <c r="M43" s="35" t="s">
        <v>366</v>
      </c>
      <c r="N43" s="35" t="s">
        <v>47</v>
      </c>
      <c r="O43" s="35" t="s">
        <v>366</v>
      </c>
      <c r="P43" s="35">
        <v>30</v>
      </c>
      <c r="Q43" s="35">
        <v>100</v>
      </c>
      <c r="R43" s="35" t="s">
        <v>366</v>
      </c>
      <c r="S43" s="38" t="s">
        <v>366</v>
      </c>
    </row>
    <row r="44" spans="1:19" ht="199.5" x14ac:dyDescent="0.25">
      <c r="A44" s="24"/>
      <c r="B44" s="35">
        <v>35</v>
      </c>
      <c r="C44" s="35" t="s">
        <v>167</v>
      </c>
      <c r="D44" s="35" t="s">
        <v>176</v>
      </c>
      <c r="E44" s="35" t="s">
        <v>12</v>
      </c>
      <c r="F44" s="35" t="s">
        <v>408</v>
      </c>
      <c r="G44" s="35" t="s">
        <v>185</v>
      </c>
      <c r="H44" s="35" t="s">
        <v>186</v>
      </c>
      <c r="I44" s="35" t="s">
        <v>187</v>
      </c>
      <c r="J44" s="35" t="s">
        <v>188</v>
      </c>
      <c r="K44" s="35" t="s">
        <v>189</v>
      </c>
      <c r="L44" s="35">
        <v>100</v>
      </c>
      <c r="M44" s="35" t="s">
        <v>366</v>
      </c>
      <c r="N44" s="35" t="s">
        <v>47</v>
      </c>
      <c r="O44" s="35">
        <v>60</v>
      </c>
      <c r="P44" s="35">
        <v>70</v>
      </c>
      <c r="Q44" s="35">
        <v>100</v>
      </c>
      <c r="R44" s="35" t="s">
        <v>366</v>
      </c>
      <c r="S44" s="38" t="s">
        <v>366</v>
      </c>
    </row>
    <row r="45" spans="1:19" ht="171" x14ac:dyDescent="0.25">
      <c r="A45" s="24"/>
      <c r="B45" s="35">
        <v>36</v>
      </c>
      <c r="C45" s="35" t="s">
        <v>167</v>
      </c>
      <c r="D45" s="35" t="s">
        <v>191</v>
      </c>
      <c r="E45" s="35" t="s">
        <v>12</v>
      </c>
      <c r="F45" s="35" t="s">
        <v>408</v>
      </c>
      <c r="G45" s="35" t="s">
        <v>421</v>
      </c>
      <c r="H45" s="35" t="s">
        <v>193</v>
      </c>
      <c r="I45" s="35" t="s">
        <v>194</v>
      </c>
      <c r="J45" s="35" t="s">
        <v>195</v>
      </c>
      <c r="K45" s="35" t="s">
        <v>422</v>
      </c>
      <c r="L45" s="35">
        <v>40</v>
      </c>
      <c r="M45" s="35">
        <v>100</v>
      </c>
      <c r="N45" s="35" t="s">
        <v>66</v>
      </c>
      <c r="O45" s="35" t="s">
        <v>366</v>
      </c>
      <c r="P45" s="35" t="s">
        <v>366</v>
      </c>
      <c r="Q45" s="35">
        <v>40</v>
      </c>
      <c r="R45" s="35" t="s">
        <v>366</v>
      </c>
      <c r="S45" s="38" t="s">
        <v>366</v>
      </c>
    </row>
    <row r="46" spans="1:19" ht="242.25" x14ac:dyDescent="0.25">
      <c r="A46" s="24"/>
      <c r="B46" s="35">
        <v>37</v>
      </c>
      <c r="C46" s="35" t="s">
        <v>167</v>
      </c>
      <c r="D46" s="35" t="s">
        <v>191</v>
      </c>
      <c r="E46" s="35" t="s">
        <v>12</v>
      </c>
      <c r="F46" s="35" t="s">
        <v>408</v>
      </c>
      <c r="G46" s="35" t="s">
        <v>421</v>
      </c>
      <c r="H46" s="35" t="s">
        <v>193</v>
      </c>
      <c r="I46" s="35" t="s">
        <v>424</v>
      </c>
      <c r="J46" s="35" t="s">
        <v>425</v>
      </c>
      <c r="K46" s="35" t="s">
        <v>426</v>
      </c>
      <c r="L46" s="35">
        <v>100</v>
      </c>
      <c r="M46" s="35" t="s">
        <v>366</v>
      </c>
      <c r="N46" s="35" t="s">
        <v>47</v>
      </c>
      <c r="O46" s="35" t="s">
        <v>366</v>
      </c>
      <c r="P46" s="35">
        <v>34</v>
      </c>
      <c r="Q46" s="35">
        <v>100</v>
      </c>
      <c r="R46" s="35" t="s">
        <v>366</v>
      </c>
      <c r="S46" s="38" t="s">
        <v>366</v>
      </c>
    </row>
    <row r="47" spans="1:19" ht="199.5" x14ac:dyDescent="0.25">
      <c r="A47" s="24"/>
      <c r="B47" s="35">
        <v>38</v>
      </c>
      <c r="C47" s="35" t="s">
        <v>167</v>
      </c>
      <c r="D47" s="35" t="s">
        <v>176</v>
      </c>
      <c r="E47" s="35" t="s">
        <v>12</v>
      </c>
      <c r="F47" s="35" t="s">
        <v>408</v>
      </c>
      <c r="G47" s="35" t="s">
        <v>199</v>
      </c>
      <c r="H47" s="35" t="s">
        <v>429</v>
      </c>
      <c r="I47" s="35" t="s">
        <v>201</v>
      </c>
      <c r="J47" s="35" t="s">
        <v>202</v>
      </c>
      <c r="K47" s="35" t="s">
        <v>203</v>
      </c>
      <c r="L47" s="35" t="s">
        <v>366</v>
      </c>
      <c r="M47" s="35">
        <v>13</v>
      </c>
      <c r="N47" s="35" t="s">
        <v>66</v>
      </c>
      <c r="O47" s="35" t="s">
        <v>366</v>
      </c>
      <c r="P47" s="35" t="s">
        <v>366</v>
      </c>
      <c r="Q47" s="35" t="s">
        <v>366</v>
      </c>
      <c r="R47" s="35" t="s">
        <v>366</v>
      </c>
      <c r="S47" s="38" t="s">
        <v>366</v>
      </c>
    </row>
    <row r="48" spans="1:19" ht="256.5" x14ac:dyDescent="0.25">
      <c r="A48" s="24"/>
      <c r="B48" s="35">
        <v>39</v>
      </c>
      <c r="C48" s="35" t="s">
        <v>167</v>
      </c>
      <c r="D48" s="35" t="s">
        <v>176</v>
      </c>
      <c r="E48" s="35" t="s">
        <v>12</v>
      </c>
      <c r="F48" s="35" t="s">
        <v>408</v>
      </c>
      <c r="G48" s="35" t="s">
        <v>199</v>
      </c>
      <c r="H48" s="35" t="s">
        <v>429</v>
      </c>
      <c r="I48" s="35" t="s">
        <v>430</v>
      </c>
      <c r="J48" s="35" t="s">
        <v>431</v>
      </c>
      <c r="K48" s="35" t="s">
        <v>432</v>
      </c>
      <c r="L48" s="35">
        <v>100</v>
      </c>
      <c r="M48" s="35" t="s">
        <v>366</v>
      </c>
      <c r="N48" s="35" t="s">
        <v>47</v>
      </c>
      <c r="O48" s="35" t="s">
        <v>366</v>
      </c>
      <c r="P48" s="35">
        <v>50</v>
      </c>
      <c r="Q48" s="35">
        <v>100</v>
      </c>
      <c r="R48" s="35" t="s">
        <v>366</v>
      </c>
      <c r="S48" s="38" t="s">
        <v>366</v>
      </c>
    </row>
    <row r="49" spans="1:19" ht="409.5" x14ac:dyDescent="0.25">
      <c r="A49" s="24"/>
      <c r="B49" s="35">
        <v>40</v>
      </c>
      <c r="C49" s="35" t="s">
        <v>167</v>
      </c>
      <c r="D49" s="35" t="s">
        <v>205</v>
      </c>
      <c r="E49" s="35" t="s">
        <v>13</v>
      </c>
      <c r="F49" s="35" t="s">
        <v>435</v>
      </c>
      <c r="G49" s="35" t="s">
        <v>207</v>
      </c>
      <c r="H49" s="35" t="s">
        <v>186</v>
      </c>
      <c r="I49" s="35" t="s">
        <v>208</v>
      </c>
      <c r="J49" s="35" t="s">
        <v>209</v>
      </c>
      <c r="K49" s="35" t="s">
        <v>210</v>
      </c>
      <c r="L49" s="35" t="s">
        <v>366</v>
      </c>
      <c r="M49" s="35">
        <v>100</v>
      </c>
      <c r="N49" s="35" t="s">
        <v>47</v>
      </c>
      <c r="O49" s="35" t="s">
        <v>366</v>
      </c>
      <c r="P49" s="35" t="s">
        <v>366</v>
      </c>
      <c r="Q49" s="35" t="s">
        <v>366</v>
      </c>
      <c r="R49" s="35" t="s">
        <v>366</v>
      </c>
      <c r="S49" s="38" t="s">
        <v>366</v>
      </c>
    </row>
    <row r="50" spans="1:19" ht="256.5" x14ac:dyDescent="0.25">
      <c r="A50" s="24"/>
      <c r="B50" s="35">
        <v>41</v>
      </c>
      <c r="C50" s="35" t="s">
        <v>167</v>
      </c>
      <c r="D50" s="35" t="s">
        <v>205</v>
      </c>
      <c r="E50" s="35" t="s">
        <v>13</v>
      </c>
      <c r="F50" s="35" t="s">
        <v>435</v>
      </c>
      <c r="G50" s="35" t="s">
        <v>207</v>
      </c>
      <c r="H50" s="35" t="s">
        <v>186</v>
      </c>
      <c r="I50" s="35" t="s">
        <v>436</v>
      </c>
      <c r="J50" s="35" t="s">
        <v>437</v>
      </c>
      <c r="K50" s="35" t="s">
        <v>438</v>
      </c>
      <c r="L50" s="35">
        <v>100</v>
      </c>
      <c r="M50" s="35" t="s">
        <v>366</v>
      </c>
      <c r="N50" s="35" t="s">
        <v>47</v>
      </c>
      <c r="O50" s="35" t="s">
        <v>366</v>
      </c>
      <c r="P50" s="35">
        <v>30</v>
      </c>
      <c r="Q50" s="35">
        <v>100</v>
      </c>
      <c r="R50" s="35" t="s">
        <v>439</v>
      </c>
      <c r="S50" s="36">
        <v>40000000000</v>
      </c>
    </row>
    <row r="51" spans="1:19" ht="128.25" x14ac:dyDescent="0.25">
      <c r="A51" s="24"/>
      <c r="B51" s="35">
        <v>42</v>
      </c>
      <c r="C51" s="35" t="s">
        <v>167</v>
      </c>
      <c r="D51" s="35" t="s">
        <v>212</v>
      </c>
      <c r="E51" s="35" t="s">
        <v>13</v>
      </c>
      <c r="F51" s="35" t="s">
        <v>435</v>
      </c>
      <c r="G51" s="35" t="s">
        <v>213</v>
      </c>
      <c r="H51" s="35" t="s">
        <v>186</v>
      </c>
      <c r="I51" s="35" t="s">
        <v>214</v>
      </c>
      <c r="J51" s="35" t="s">
        <v>215</v>
      </c>
      <c r="K51" s="35" t="s">
        <v>216</v>
      </c>
      <c r="L51" s="35" t="s">
        <v>366</v>
      </c>
      <c r="M51" s="35">
        <v>900</v>
      </c>
      <c r="N51" s="35" t="s">
        <v>66</v>
      </c>
      <c r="O51" s="35" t="s">
        <v>366</v>
      </c>
      <c r="P51" s="35" t="s">
        <v>366</v>
      </c>
      <c r="Q51" s="35" t="s">
        <v>366</v>
      </c>
      <c r="R51" s="35" t="s">
        <v>366</v>
      </c>
      <c r="S51" s="38" t="s">
        <v>366</v>
      </c>
    </row>
    <row r="52" spans="1:19" ht="242.25" x14ac:dyDescent="0.25">
      <c r="A52" s="24"/>
      <c r="B52" s="35">
        <v>43</v>
      </c>
      <c r="C52" s="35" t="s">
        <v>167</v>
      </c>
      <c r="D52" s="35" t="s">
        <v>212</v>
      </c>
      <c r="E52" s="35" t="s">
        <v>13</v>
      </c>
      <c r="F52" s="35" t="s">
        <v>435</v>
      </c>
      <c r="G52" s="35" t="s">
        <v>213</v>
      </c>
      <c r="H52" s="35" t="s">
        <v>186</v>
      </c>
      <c r="I52" s="35" t="s">
        <v>440</v>
      </c>
      <c r="J52" s="35" t="s">
        <v>441</v>
      </c>
      <c r="K52" s="35" t="s">
        <v>442</v>
      </c>
      <c r="L52" s="35">
        <v>100</v>
      </c>
      <c r="M52" s="35" t="s">
        <v>366</v>
      </c>
      <c r="N52" s="35" t="s">
        <v>47</v>
      </c>
      <c r="O52" s="35" t="s">
        <v>366</v>
      </c>
      <c r="P52" s="35">
        <v>30</v>
      </c>
      <c r="Q52" s="35">
        <v>100</v>
      </c>
      <c r="R52" s="35" t="s">
        <v>443</v>
      </c>
      <c r="S52" s="36">
        <v>30000000000</v>
      </c>
    </row>
    <row r="53" spans="1:19" ht="228" x14ac:dyDescent="0.25">
      <c r="A53" s="24"/>
      <c r="B53" s="35">
        <v>44</v>
      </c>
      <c r="C53" s="35" t="s">
        <v>167</v>
      </c>
      <c r="D53" s="35" t="s">
        <v>218</v>
      </c>
      <c r="E53" s="35" t="s">
        <v>14</v>
      </c>
      <c r="F53" s="35" t="s">
        <v>446</v>
      </c>
      <c r="G53" s="35" t="s">
        <v>220</v>
      </c>
      <c r="H53" s="35" t="s">
        <v>186</v>
      </c>
      <c r="I53" s="35" t="s">
        <v>221</v>
      </c>
      <c r="J53" s="35" t="s">
        <v>222</v>
      </c>
      <c r="K53" s="35" t="s">
        <v>223</v>
      </c>
      <c r="L53" s="35" t="s">
        <v>366</v>
      </c>
      <c r="M53" s="35">
        <v>2095</v>
      </c>
      <c r="N53" s="35" t="s">
        <v>66</v>
      </c>
      <c r="O53" s="35" t="s">
        <v>366</v>
      </c>
      <c r="P53" s="35" t="s">
        <v>366</v>
      </c>
      <c r="Q53" s="35" t="s">
        <v>366</v>
      </c>
      <c r="R53" s="35" t="s">
        <v>366</v>
      </c>
      <c r="S53" s="38" t="s">
        <v>366</v>
      </c>
    </row>
    <row r="54" spans="1:19" ht="256.5" x14ac:dyDescent="0.25">
      <c r="A54" s="24"/>
      <c r="B54" s="35">
        <v>45</v>
      </c>
      <c r="C54" s="35" t="s">
        <v>167</v>
      </c>
      <c r="D54" s="35" t="s">
        <v>218</v>
      </c>
      <c r="E54" s="35" t="s">
        <v>14</v>
      </c>
      <c r="F54" s="35" t="s">
        <v>446</v>
      </c>
      <c r="G54" s="35" t="s">
        <v>220</v>
      </c>
      <c r="H54" s="35" t="s">
        <v>186</v>
      </c>
      <c r="I54" s="35" t="s">
        <v>447</v>
      </c>
      <c r="J54" s="35" t="s">
        <v>448</v>
      </c>
      <c r="K54" s="35" t="s">
        <v>449</v>
      </c>
      <c r="L54" s="35">
        <v>100</v>
      </c>
      <c r="M54" s="35" t="s">
        <v>366</v>
      </c>
      <c r="N54" s="35" t="s">
        <v>47</v>
      </c>
      <c r="O54" s="35" t="s">
        <v>366</v>
      </c>
      <c r="P54" s="35">
        <v>30</v>
      </c>
      <c r="Q54" s="35">
        <v>100</v>
      </c>
      <c r="R54" s="35" t="s">
        <v>366</v>
      </c>
      <c r="S54" s="38" t="s">
        <v>366</v>
      </c>
    </row>
    <row r="55" spans="1:19" ht="99.75" x14ac:dyDescent="0.25">
      <c r="A55" s="24"/>
      <c r="B55" s="35">
        <v>46</v>
      </c>
      <c r="C55" s="35" t="s">
        <v>167</v>
      </c>
      <c r="D55" s="35" t="s">
        <v>225</v>
      </c>
      <c r="E55" s="35" t="s">
        <v>14</v>
      </c>
      <c r="F55" s="35" t="s">
        <v>446</v>
      </c>
      <c r="G55" s="35" t="s">
        <v>226</v>
      </c>
      <c r="H55" s="35" t="s">
        <v>227</v>
      </c>
      <c r="I55" s="35" t="s">
        <v>228</v>
      </c>
      <c r="J55" s="35" t="s">
        <v>229</v>
      </c>
      <c r="K55" s="35" t="s">
        <v>230</v>
      </c>
      <c r="L55" s="35" t="s">
        <v>366</v>
      </c>
      <c r="M55" s="35">
        <v>22</v>
      </c>
      <c r="N55" s="35" t="s">
        <v>66</v>
      </c>
      <c r="O55" s="35" t="s">
        <v>366</v>
      </c>
      <c r="P55" s="35" t="s">
        <v>366</v>
      </c>
      <c r="Q55" s="35" t="s">
        <v>366</v>
      </c>
      <c r="R55" s="35" t="s">
        <v>366</v>
      </c>
      <c r="S55" s="38" t="s">
        <v>366</v>
      </c>
    </row>
    <row r="56" spans="1:19" ht="256.5" x14ac:dyDescent="0.25">
      <c r="A56" s="24"/>
      <c r="B56" s="35">
        <v>47</v>
      </c>
      <c r="C56" s="35" t="s">
        <v>167</v>
      </c>
      <c r="D56" s="35" t="s">
        <v>225</v>
      </c>
      <c r="E56" s="35" t="s">
        <v>14</v>
      </c>
      <c r="F56" s="35" t="s">
        <v>446</v>
      </c>
      <c r="G56" s="35" t="s">
        <v>226</v>
      </c>
      <c r="H56" s="35" t="s">
        <v>227</v>
      </c>
      <c r="I56" s="35" t="s">
        <v>450</v>
      </c>
      <c r="J56" s="35" t="s">
        <v>451</v>
      </c>
      <c r="K56" s="35" t="s">
        <v>452</v>
      </c>
      <c r="L56" s="35">
        <v>100</v>
      </c>
      <c r="M56" s="35" t="s">
        <v>366</v>
      </c>
      <c r="N56" s="35" t="s">
        <v>47</v>
      </c>
      <c r="O56" s="35" t="s">
        <v>366</v>
      </c>
      <c r="P56" s="35">
        <v>30</v>
      </c>
      <c r="Q56" s="35">
        <v>100</v>
      </c>
      <c r="R56" s="35" t="s">
        <v>366</v>
      </c>
      <c r="S56" s="38" t="s">
        <v>366</v>
      </c>
    </row>
    <row r="57" spans="1:19" ht="128.25" x14ac:dyDescent="0.25">
      <c r="A57" s="24"/>
      <c r="B57" s="35">
        <v>48</v>
      </c>
      <c r="C57" s="35" t="s">
        <v>167</v>
      </c>
      <c r="D57" s="35" t="s">
        <v>225</v>
      </c>
      <c r="E57" s="35" t="s">
        <v>14</v>
      </c>
      <c r="F57" s="35" t="s">
        <v>446</v>
      </c>
      <c r="G57" s="35" t="s">
        <v>231</v>
      </c>
      <c r="H57" s="35" t="s">
        <v>186</v>
      </c>
      <c r="I57" s="35" t="s">
        <v>232</v>
      </c>
      <c r="J57" s="35" t="s">
        <v>233</v>
      </c>
      <c r="K57" s="35" t="s">
        <v>234</v>
      </c>
      <c r="L57" s="35" t="s">
        <v>366</v>
      </c>
      <c r="M57" s="35">
        <v>100</v>
      </c>
      <c r="N57" s="35" t="s">
        <v>47</v>
      </c>
      <c r="O57" s="35" t="s">
        <v>366</v>
      </c>
      <c r="P57" s="35" t="s">
        <v>366</v>
      </c>
      <c r="Q57" s="35" t="s">
        <v>366</v>
      </c>
      <c r="R57" s="35" t="s">
        <v>366</v>
      </c>
      <c r="S57" s="38" t="s">
        <v>366</v>
      </c>
    </row>
    <row r="58" spans="1:19" ht="256.5" x14ac:dyDescent="0.25">
      <c r="A58" s="24"/>
      <c r="B58" s="35">
        <v>49</v>
      </c>
      <c r="C58" s="35" t="s">
        <v>167</v>
      </c>
      <c r="D58" s="35" t="s">
        <v>225</v>
      </c>
      <c r="E58" s="35" t="s">
        <v>14</v>
      </c>
      <c r="F58" s="35" t="s">
        <v>446</v>
      </c>
      <c r="G58" s="35" t="s">
        <v>231</v>
      </c>
      <c r="H58" s="35" t="s">
        <v>186</v>
      </c>
      <c r="I58" s="35" t="s">
        <v>453</v>
      </c>
      <c r="J58" s="35" t="s">
        <v>454</v>
      </c>
      <c r="K58" s="35" t="s">
        <v>455</v>
      </c>
      <c r="L58" s="35">
        <v>100</v>
      </c>
      <c r="M58" s="35" t="s">
        <v>366</v>
      </c>
      <c r="N58" s="35" t="s">
        <v>47</v>
      </c>
      <c r="O58" s="35" t="s">
        <v>366</v>
      </c>
      <c r="P58" s="35">
        <v>30</v>
      </c>
      <c r="Q58" s="35">
        <v>100</v>
      </c>
      <c r="R58" s="35" t="s">
        <v>366</v>
      </c>
      <c r="S58" s="38" t="s">
        <v>366</v>
      </c>
    </row>
    <row r="59" spans="1:19" ht="142.5" x14ac:dyDescent="0.25">
      <c r="A59" s="24"/>
      <c r="B59" s="35">
        <v>50</v>
      </c>
      <c r="C59" s="35" t="s">
        <v>167</v>
      </c>
      <c r="D59" s="35" t="s">
        <v>236</v>
      </c>
      <c r="E59" s="35" t="s">
        <v>14</v>
      </c>
      <c r="F59" s="35" t="s">
        <v>446</v>
      </c>
      <c r="G59" s="35" t="s">
        <v>237</v>
      </c>
      <c r="H59" s="35" t="s">
        <v>429</v>
      </c>
      <c r="I59" s="35" t="s">
        <v>238</v>
      </c>
      <c r="J59" s="35" t="s">
        <v>239</v>
      </c>
      <c r="K59" s="35" t="s">
        <v>240</v>
      </c>
      <c r="L59" s="35" t="s">
        <v>366</v>
      </c>
      <c r="M59" s="35">
        <v>9098</v>
      </c>
      <c r="N59" s="35" t="s">
        <v>66</v>
      </c>
      <c r="O59" s="35" t="s">
        <v>366</v>
      </c>
      <c r="P59" s="35" t="s">
        <v>366</v>
      </c>
      <c r="Q59" s="35" t="s">
        <v>366</v>
      </c>
      <c r="R59" s="35" t="s">
        <v>366</v>
      </c>
      <c r="S59" s="38" t="s">
        <v>366</v>
      </c>
    </row>
    <row r="60" spans="1:19" ht="256.5" x14ac:dyDescent="0.25">
      <c r="A60" s="24"/>
      <c r="B60" s="35">
        <v>51</v>
      </c>
      <c r="C60" s="35" t="s">
        <v>167</v>
      </c>
      <c r="D60" s="35" t="s">
        <v>236</v>
      </c>
      <c r="E60" s="35" t="s">
        <v>14</v>
      </c>
      <c r="F60" s="35" t="s">
        <v>446</v>
      </c>
      <c r="G60" s="35" t="s">
        <v>237</v>
      </c>
      <c r="H60" s="35" t="s">
        <v>429</v>
      </c>
      <c r="I60" s="35" t="s">
        <v>456</v>
      </c>
      <c r="J60" s="35" t="s">
        <v>457</v>
      </c>
      <c r="K60" s="35" t="s">
        <v>458</v>
      </c>
      <c r="L60" s="35">
        <v>100</v>
      </c>
      <c r="M60" s="35" t="s">
        <v>366</v>
      </c>
      <c r="N60" s="35" t="s">
        <v>47</v>
      </c>
      <c r="O60" s="35" t="s">
        <v>366</v>
      </c>
      <c r="P60" s="35">
        <v>30</v>
      </c>
      <c r="Q60" s="35">
        <v>100</v>
      </c>
      <c r="R60" s="35" t="s">
        <v>366</v>
      </c>
      <c r="S60" s="38" t="s">
        <v>366</v>
      </c>
    </row>
    <row r="61" spans="1:19" ht="142.5" x14ac:dyDescent="0.25">
      <c r="A61" s="24"/>
      <c r="B61" s="35">
        <v>52</v>
      </c>
      <c r="C61" s="35" t="s">
        <v>167</v>
      </c>
      <c r="D61" s="35" t="s">
        <v>241</v>
      </c>
      <c r="E61" s="35" t="s">
        <v>14</v>
      </c>
      <c r="F61" s="35" t="s">
        <v>446</v>
      </c>
      <c r="G61" s="35" t="s">
        <v>242</v>
      </c>
      <c r="H61" s="35" t="s">
        <v>243</v>
      </c>
      <c r="I61" s="35" t="s">
        <v>244</v>
      </c>
      <c r="J61" s="35" t="s">
        <v>245</v>
      </c>
      <c r="K61" s="35" t="s">
        <v>246</v>
      </c>
      <c r="L61" s="35">
        <v>12000</v>
      </c>
      <c r="M61" s="35" t="s">
        <v>366</v>
      </c>
      <c r="N61" s="35" t="s">
        <v>66</v>
      </c>
      <c r="O61" s="35">
        <v>3333</v>
      </c>
      <c r="P61" s="35">
        <v>7333</v>
      </c>
      <c r="Q61" s="35">
        <v>12000</v>
      </c>
      <c r="R61" s="35" t="s">
        <v>366</v>
      </c>
      <c r="S61" s="38" t="s">
        <v>366</v>
      </c>
    </row>
    <row r="62" spans="1:19" ht="114" x14ac:dyDescent="0.25">
      <c r="A62" s="24"/>
      <c r="B62" s="35">
        <v>53</v>
      </c>
      <c r="C62" s="35" t="s">
        <v>167</v>
      </c>
      <c r="D62" s="35" t="s">
        <v>248</v>
      </c>
      <c r="E62" s="35" t="s">
        <v>15</v>
      </c>
      <c r="F62" s="35" t="s">
        <v>460</v>
      </c>
      <c r="G62" s="35" t="s">
        <v>250</v>
      </c>
      <c r="H62" s="35" t="s">
        <v>193</v>
      </c>
      <c r="I62" s="35" t="s">
        <v>251</v>
      </c>
      <c r="J62" s="35" t="s">
        <v>252</v>
      </c>
      <c r="K62" s="35" t="s">
        <v>253</v>
      </c>
      <c r="L62" s="35" t="s">
        <v>366</v>
      </c>
      <c r="M62" s="35">
        <v>3</v>
      </c>
      <c r="N62" s="35" t="s">
        <v>66</v>
      </c>
      <c r="O62" s="35" t="s">
        <v>366</v>
      </c>
      <c r="P62" s="35" t="s">
        <v>366</v>
      </c>
      <c r="Q62" s="35" t="s">
        <v>366</v>
      </c>
      <c r="R62" s="35" t="s">
        <v>366</v>
      </c>
      <c r="S62" s="38" t="s">
        <v>366</v>
      </c>
    </row>
    <row r="63" spans="1:19" ht="156.75" x14ac:dyDescent="0.25">
      <c r="A63" s="24"/>
      <c r="B63" s="35">
        <v>54</v>
      </c>
      <c r="C63" s="35" t="s">
        <v>167</v>
      </c>
      <c r="D63" s="35" t="s">
        <v>255</v>
      </c>
      <c r="E63" s="35" t="s">
        <v>15</v>
      </c>
      <c r="F63" s="35" t="s">
        <v>460</v>
      </c>
      <c r="G63" s="35" t="s">
        <v>256</v>
      </c>
      <c r="H63" s="35" t="s">
        <v>429</v>
      </c>
      <c r="I63" s="35" t="s">
        <v>257</v>
      </c>
      <c r="J63" s="35" t="s">
        <v>258</v>
      </c>
      <c r="K63" s="35" t="s">
        <v>259</v>
      </c>
      <c r="L63" s="35" t="s">
        <v>366</v>
      </c>
      <c r="M63" s="35">
        <v>9000</v>
      </c>
      <c r="N63" s="35" t="s">
        <v>66</v>
      </c>
      <c r="O63" s="35" t="s">
        <v>366</v>
      </c>
      <c r="P63" s="35" t="s">
        <v>366</v>
      </c>
      <c r="Q63" s="35" t="s">
        <v>366</v>
      </c>
      <c r="R63" s="35" t="s">
        <v>366</v>
      </c>
      <c r="S63" s="38" t="s">
        <v>366</v>
      </c>
    </row>
    <row r="64" spans="1:19" ht="156.75" x14ac:dyDescent="0.25">
      <c r="A64" s="24"/>
      <c r="B64" s="35">
        <v>55</v>
      </c>
      <c r="C64" s="35" t="s">
        <v>167</v>
      </c>
      <c r="D64" s="35" t="s">
        <v>248</v>
      </c>
      <c r="E64" s="35" t="s">
        <v>15</v>
      </c>
      <c r="F64" s="35" t="s">
        <v>460</v>
      </c>
      <c r="G64" s="35" t="s">
        <v>256</v>
      </c>
      <c r="H64" s="35" t="s">
        <v>429</v>
      </c>
      <c r="I64" s="35" t="s">
        <v>261</v>
      </c>
      <c r="J64" s="35" t="s">
        <v>262</v>
      </c>
      <c r="K64" s="35" t="s">
        <v>263</v>
      </c>
      <c r="L64" s="35" t="s">
        <v>366</v>
      </c>
      <c r="M64" s="35">
        <v>12000</v>
      </c>
      <c r="N64" s="35" t="s">
        <v>66</v>
      </c>
      <c r="O64" s="35" t="s">
        <v>366</v>
      </c>
      <c r="P64" s="35" t="s">
        <v>366</v>
      </c>
      <c r="Q64" s="35" t="s">
        <v>366</v>
      </c>
      <c r="R64" s="35" t="s">
        <v>366</v>
      </c>
      <c r="S64" s="38" t="s">
        <v>366</v>
      </c>
    </row>
    <row r="65" spans="1:19" ht="213.75" x14ac:dyDescent="0.25">
      <c r="A65" s="24"/>
      <c r="B65" s="35">
        <v>56</v>
      </c>
      <c r="C65" s="35" t="s">
        <v>167</v>
      </c>
      <c r="D65" s="35" t="s">
        <v>265</v>
      </c>
      <c r="E65" s="35" t="s">
        <v>15</v>
      </c>
      <c r="F65" s="35" t="s">
        <v>460</v>
      </c>
      <c r="G65" s="35" t="s">
        <v>256</v>
      </c>
      <c r="H65" s="35" t="s">
        <v>429</v>
      </c>
      <c r="I65" s="35" t="s">
        <v>266</v>
      </c>
      <c r="J65" s="35" t="s">
        <v>267</v>
      </c>
      <c r="K65" s="35" t="s">
        <v>268</v>
      </c>
      <c r="L65" s="35" t="s">
        <v>366</v>
      </c>
      <c r="M65" s="35">
        <v>12500</v>
      </c>
      <c r="N65" s="35" t="s">
        <v>66</v>
      </c>
      <c r="O65" s="35" t="s">
        <v>366</v>
      </c>
      <c r="P65" s="35" t="s">
        <v>366</v>
      </c>
      <c r="Q65" s="35" t="s">
        <v>366</v>
      </c>
      <c r="R65" s="35" t="s">
        <v>366</v>
      </c>
      <c r="S65" s="38" t="s">
        <v>366</v>
      </c>
    </row>
    <row r="66" spans="1:19" ht="128.25" x14ac:dyDescent="0.25">
      <c r="A66" s="24"/>
      <c r="B66" s="35">
        <v>57</v>
      </c>
      <c r="C66" s="35" t="s">
        <v>167</v>
      </c>
      <c r="D66" s="35" t="s">
        <v>248</v>
      </c>
      <c r="E66" s="35" t="s">
        <v>15</v>
      </c>
      <c r="F66" s="35" t="s">
        <v>460</v>
      </c>
      <c r="G66" s="35" t="s">
        <v>250</v>
      </c>
      <c r="H66" s="35" t="s">
        <v>243</v>
      </c>
      <c r="I66" s="35" t="s">
        <v>270</v>
      </c>
      <c r="J66" s="35" t="s">
        <v>271</v>
      </c>
      <c r="K66" s="35" t="s">
        <v>271</v>
      </c>
      <c r="L66" s="35" t="s">
        <v>366</v>
      </c>
      <c r="M66" s="35">
        <v>1</v>
      </c>
      <c r="N66" s="35" t="s">
        <v>66</v>
      </c>
      <c r="O66" s="35" t="s">
        <v>366</v>
      </c>
      <c r="P66" s="35" t="s">
        <v>366</v>
      </c>
      <c r="Q66" s="35" t="s">
        <v>366</v>
      </c>
      <c r="R66" s="35" t="s">
        <v>366</v>
      </c>
      <c r="S66" s="38" t="s">
        <v>366</v>
      </c>
    </row>
    <row r="67" spans="1:19" ht="213.75" x14ac:dyDescent="0.25">
      <c r="A67" s="24"/>
      <c r="B67" s="35">
        <v>58</v>
      </c>
      <c r="C67" s="35" t="s">
        <v>167</v>
      </c>
      <c r="D67" s="35" t="s">
        <v>265</v>
      </c>
      <c r="E67" s="35" t="s">
        <v>15</v>
      </c>
      <c r="F67" s="35" t="s">
        <v>460</v>
      </c>
      <c r="G67" s="35" t="s">
        <v>250</v>
      </c>
      <c r="H67" s="35" t="s">
        <v>243</v>
      </c>
      <c r="I67" s="35" t="s">
        <v>273</v>
      </c>
      <c r="J67" s="35" t="s">
        <v>274</v>
      </c>
      <c r="K67" s="35" t="s">
        <v>275</v>
      </c>
      <c r="L67" s="35" t="s">
        <v>366</v>
      </c>
      <c r="M67" s="35">
        <v>1</v>
      </c>
      <c r="N67" s="35" t="s">
        <v>66</v>
      </c>
      <c r="O67" s="35" t="s">
        <v>366</v>
      </c>
      <c r="P67" s="35" t="s">
        <v>366</v>
      </c>
      <c r="Q67" s="35" t="s">
        <v>366</v>
      </c>
      <c r="R67" s="35" t="s">
        <v>366</v>
      </c>
      <c r="S67" s="38" t="s">
        <v>366</v>
      </c>
    </row>
    <row r="68" spans="1:19" ht="114" x14ac:dyDescent="0.25">
      <c r="A68" s="24"/>
      <c r="B68" s="35">
        <v>59</v>
      </c>
      <c r="C68" s="35" t="s">
        <v>167</v>
      </c>
      <c r="D68" s="35" t="s">
        <v>276</v>
      </c>
      <c r="E68" s="35" t="s">
        <v>15</v>
      </c>
      <c r="F68" s="35" t="s">
        <v>460</v>
      </c>
      <c r="G68" s="35" t="s">
        <v>250</v>
      </c>
      <c r="H68" s="35" t="s">
        <v>243</v>
      </c>
      <c r="I68" s="35" t="s">
        <v>277</v>
      </c>
      <c r="J68" s="35" t="s">
        <v>278</v>
      </c>
      <c r="K68" s="35" t="s">
        <v>278</v>
      </c>
      <c r="L68" s="35" t="s">
        <v>366</v>
      </c>
      <c r="M68" s="35">
        <v>1</v>
      </c>
      <c r="N68" s="35" t="s">
        <v>66</v>
      </c>
      <c r="O68" s="35" t="s">
        <v>366</v>
      </c>
      <c r="P68" s="35" t="s">
        <v>366</v>
      </c>
      <c r="Q68" s="35" t="s">
        <v>366</v>
      </c>
      <c r="R68" s="35" t="s">
        <v>366</v>
      </c>
      <c r="S68" s="38" t="s">
        <v>366</v>
      </c>
    </row>
    <row r="69" spans="1:19" ht="128.25" x14ac:dyDescent="0.25">
      <c r="A69" s="24"/>
      <c r="B69" s="35">
        <v>60</v>
      </c>
      <c r="C69" s="35" t="s">
        <v>167</v>
      </c>
      <c r="D69" s="35" t="s">
        <v>255</v>
      </c>
      <c r="E69" s="35" t="s">
        <v>15</v>
      </c>
      <c r="F69" s="35" t="s">
        <v>460</v>
      </c>
      <c r="G69" s="35" t="s">
        <v>250</v>
      </c>
      <c r="H69" s="35" t="s">
        <v>186</v>
      </c>
      <c r="I69" s="35" t="s">
        <v>279</v>
      </c>
      <c r="J69" s="35" t="s">
        <v>280</v>
      </c>
      <c r="K69" s="35" t="s">
        <v>281</v>
      </c>
      <c r="L69" s="35" t="s">
        <v>366</v>
      </c>
      <c r="M69" s="35">
        <v>1450</v>
      </c>
      <c r="N69" s="35" t="s">
        <v>66</v>
      </c>
      <c r="O69" s="35" t="s">
        <v>366</v>
      </c>
      <c r="P69" s="35" t="s">
        <v>366</v>
      </c>
      <c r="Q69" s="35" t="s">
        <v>366</v>
      </c>
      <c r="R69" s="35" t="s">
        <v>366</v>
      </c>
      <c r="S69" s="38" t="s">
        <v>366</v>
      </c>
    </row>
    <row r="70" spans="1:19" ht="299.25" x14ac:dyDescent="0.25">
      <c r="A70" s="24"/>
      <c r="B70" s="35">
        <v>61</v>
      </c>
      <c r="C70" s="35" t="s">
        <v>167</v>
      </c>
      <c r="D70" s="35" t="s">
        <v>40</v>
      </c>
      <c r="E70" s="35" t="s">
        <v>15</v>
      </c>
      <c r="F70" s="35" t="s">
        <v>460</v>
      </c>
      <c r="G70" s="35" t="s">
        <v>250</v>
      </c>
      <c r="H70" s="35" t="s">
        <v>186</v>
      </c>
      <c r="I70" s="35" t="s">
        <v>283</v>
      </c>
      <c r="J70" s="35" t="s">
        <v>284</v>
      </c>
      <c r="K70" s="35" t="s">
        <v>285</v>
      </c>
      <c r="L70" s="35" t="s">
        <v>366</v>
      </c>
      <c r="M70" s="35">
        <v>1500</v>
      </c>
      <c r="N70" s="35" t="s">
        <v>66</v>
      </c>
      <c r="O70" s="35" t="s">
        <v>366</v>
      </c>
      <c r="P70" s="35" t="s">
        <v>366</v>
      </c>
      <c r="Q70" s="35" t="s">
        <v>366</v>
      </c>
      <c r="R70" s="35" t="s">
        <v>366</v>
      </c>
      <c r="S70" s="38" t="s">
        <v>366</v>
      </c>
    </row>
    <row r="71" spans="1:19" ht="142.5" x14ac:dyDescent="0.25">
      <c r="A71" s="24"/>
      <c r="B71" s="35">
        <v>62</v>
      </c>
      <c r="C71" s="35" t="s">
        <v>167</v>
      </c>
      <c r="D71" s="35" t="s">
        <v>255</v>
      </c>
      <c r="E71" s="35" t="s">
        <v>15</v>
      </c>
      <c r="F71" s="35" t="s">
        <v>460</v>
      </c>
      <c r="G71" s="35" t="s">
        <v>286</v>
      </c>
      <c r="H71" s="35" t="s">
        <v>186</v>
      </c>
      <c r="I71" s="35" t="s">
        <v>287</v>
      </c>
      <c r="J71" s="35" t="s">
        <v>288</v>
      </c>
      <c r="K71" s="35" t="s">
        <v>289</v>
      </c>
      <c r="L71" s="35" t="s">
        <v>366</v>
      </c>
      <c r="M71" s="35">
        <v>2500</v>
      </c>
      <c r="N71" s="35" t="s">
        <v>66</v>
      </c>
      <c r="O71" s="35" t="s">
        <v>366</v>
      </c>
      <c r="P71" s="35" t="s">
        <v>366</v>
      </c>
      <c r="Q71" s="35" t="s">
        <v>366</v>
      </c>
      <c r="R71" s="35" t="s">
        <v>366</v>
      </c>
      <c r="S71" s="38" t="s">
        <v>366</v>
      </c>
    </row>
    <row r="72" spans="1:19" ht="142.5" x14ac:dyDescent="0.25">
      <c r="A72" s="24"/>
      <c r="B72" s="35">
        <v>63</v>
      </c>
      <c r="C72" s="35" t="s">
        <v>167</v>
      </c>
      <c r="D72" s="35" t="s">
        <v>248</v>
      </c>
      <c r="E72" s="35" t="s">
        <v>15</v>
      </c>
      <c r="F72" s="35" t="s">
        <v>460</v>
      </c>
      <c r="G72" s="35" t="s">
        <v>286</v>
      </c>
      <c r="H72" s="35" t="s">
        <v>186</v>
      </c>
      <c r="I72" s="35" t="s">
        <v>291</v>
      </c>
      <c r="J72" s="35" t="s">
        <v>292</v>
      </c>
      <c r="K72" s="35" t="s">
        <v>293</v>
      </c>
      <c r="L72" s="35" t="s">
        <v>366</v>
      </c>
      <c r="M72" s="35">
        <v>500</v>
      </c>
      <c r="N72" s="35" t="s">
        <v>66</v>
      </c>
      <c r="O72" s="35" t="s">
        <v>366</v>
      </c>
      <c r="P72" s="35" t="s">
        <v>366</v>
      </c>
      <c r="Q72" s="35" t="s">
        <v>366</v>
      </c>
      <c r="R72" s="35" t="s">
        <v>366</v>
      </c>
      <c r="S72" s="38" t="s">
        <v>366</v>
      </c>
    </row>
    <row r="73" spans="1:19" ht="213.75" x14ac:dyDescent="0.25">
      <c r="A73" s="24"/>
      <c r="B73" s="35">
        <v>64</v>
      </c>
      <c r="C73" s="35" t="s">
        <v>167</v>
      </c>
      <c r="D73" s="35" t="s">
        <v>265</v>
      </c>
      <c r="E73" s="35" t="s">
        <v>15</v>
      </c>
      <c r="F73" s="35" t="s">
        <v>460</v>
      </c>
      <c r="G73" s="35" t="s">
        <v>286</v>
      </c>
      <c r="H73" s="35" t="s">
        <v>186</v>
      </c>
      <c r="I73" s="35" t="s">
        <v>295</v>
      </c>
      <c r="J73" s="35" t="s">
        <v>296</v>
      </c>
      <c r="K73" s="35" t="s">
        <v>297</v>
      </c>
      <c r="L73" s="35" t="s">
        <v>366</v>
      </c>
      <c r="M73" s="35">
        <v>716</v>
      </c>
      <c r="N73" s="35" t="s">
        <v>66</v>
      </c>
      <c r="O73" s="35" t="s">
        <v>366</v>
      </c>
      <c r="P73" s="35" t="s">
        <v>366</v>
      </c>
      <c r="Q73" s="35" t="s">
        <v>366</v>
      </c>
      <c r="R73" s="35" t="s">
        <v>366</v>
      </c>
      <c r="S73" s="38" t="s">
        <v>366</v>
      </c>
    </row>
    <row r="74" spans="1:19" ht="256.5" x14ac:dyDescent="0.25">
      <c r="A74" s="24"/>
      <c r="B74" s="35">
        <v>65</v>
      </c>
      <c r="C74" s="35" t="s">
        <v>167</v>
      </c>
      <c r="D74" s="35" t="s">
        <v>265</v>
      </c>
      <c r="E74" s="35" t="s">
        <v>15</v>
      </c>
      <c r="F74" s="35" t="s">
        <v>460</v>
      </c>
      <c r="G74" s="35" t="s">
        <v>286</v>
      </c>
      <c r="H74" s="35" t="s">
        <v>186</v>
      </c>
      <c r="I74" s="35" t="s">
        <v>461</v>
      </c>
      <c r="J74" s="35" t="s">
        <v>462</v>
      </c>
      <c r="K74" s="35" t="s">
        <v>463</v>
      </c>
      <c r="L74" s="35">
        <v>100</v>
      </c>
      <c r="M74" s="35" t="s">
        <v>366</v>
      </c>
      <c r="N74" s="35" t="s">
        <v>47</v>
      </c>
      <c r="O74" s="35" t="s">
        <v>366</v>
      </c>
      <c r="P74" s="35">
        <v>30</v>
      </c>
      <c r="Q74" s="35">
        <v>100</v>
      </c>
      <c r="R74" s="35" t="s">
        <v>366</v>
      </c>
      <c r="S74" s="38" t="s">
        <v>366</v>
      </c>
    </row>
    <row r="75" spans="1:19" ht="256.5" x14ac:dyDescent="0.25">
      <c r="A75" s="24"/>
      <c r="B75" s="35">
        <v>66</v>
      </c>
      <c r="C75" s="35" t="s">
        <v>167</v>
      </c>
      <c r="D75" s="35" t="s">
        <v>40</v>
      </c>
      <c r="E75" s="35" t="s">
        <v>15</v>
      </c>
      <c r="F75" s="35" t="s">
        <v>460</v>
      </c>
      <c r="G75" s="35" t="s">
        <v>250</v>
      </c>
      <c r="H75" s="35" t="s">
        <v>193</v>
      </c>
      <c r="I75" s="35" t="s">
        <v>464</v>
      </c>
      <c r="J75" s="35" t="s">
        <v>465</v>
      </c>
      <c r="K75" s="35" t="s">
        <v>466</v>
      </c>
      <c r="L75" s="35">
        <v>100</v>
      </c>
      <c r="M75" s="35" t="s">
        <v>366</v>
      </c>
      <c r="N75" s="35" t="s">
        <v>47</v>
      </c>
      <c r="O75" s="35" t="s">
        <v>366</v>
      </c>
      <c r="P75" s="35">
        <v>30</v>
      </c>
      <c r="Q75" s="35">
        <v>100</v>
      </c>
      <c r="R75" s="35" t="s">
        <v>366</v>
      </c>
      <c r="S75" s="38" t="s">
        <v>366</v>
      </c>
    </row>
    <row r="76" spans="1:19" ht="256.5" x14ac:dyDescent="0.25">
      <c r="A76" s="24"/>
      <c r="B76" s="35">
        <v>67</v>
      </c>
      <c r="C76" s="35" t="s">
        <v>167</v>
      </c>
      <c r="D76" s="35" t="s">
        <v>248</v>
      </c>
      <c r="E76" s="35" t="s">
        <v>15</v>
      </c>
      <c r="F76" s="35" t="s">
        <v>460</v>
      </c>
      <c r="G76" s="35" t="s">
        <v>256</v>
      </c>
      <c r="H76" s="35" t="s">
        <v>429</v>
      </c>
      <c r="I76" s="35" t="s">
        <v>467</v>
      </c>
      <c r="J76" s="35" t="s">
        <v>468</v>
      </c>
      <c r="K76" s="35" t="s">
        <v>469</v>
      </c>
      <c r="L76" s="35">
        <v>100</v>
      </c>
      <c r="M76" s="35" t="s">
        <v>366</v>
      </c>
      <c r="N76" s="35" t="s">
        <v>47</v>
      </c>
      <c r="O76" s="35" t="s">
        <v>366</v>
      </c>
      <c r="P76" s="35">
        <v>30</v>
      </c>
      <c r="Q76" s="35">
        <v>100</v>
      </c>
      <c r="R76" s="35" t="s">
        <v>366</v>
      </c>
      <c r="S76" s="38" t="s">
        <v>366</v>
      </c>
    </row>
    <row r="77" spans="1:19" ht="114" x14ac:dyDescent="0.25">
      <c r="A77" s="24"/>
      <c r="B77" s="35">
        <v>68</v>
      </c>
      <c r="C77" s="35" t="s">
        <v>299</v>
      </c>
      <c r="D77" s="35" t="s">
        <v>300</v>
      </c>
      <c r="E77" s="35" t="s">
        <v>16</v>
      </c>
      <c r="F77" s="35" t="s">
        <v>470</v>
      </c>
      <c r="G77" s="35" t="s">
        <v>302</v>
      </c>
      <c r="H77" s="35" t="s">
        <v>186</v>
      </c>
      <c r="I77" s="35" t="s">
        <v>303</v>
      </c>
      <c r="J77" s="35" t="s">
        <v>304</v>
      </c>
      <c r="K77" s="35" t="s">
        <v>305</v>
      </c>
      <c r="L77" s="35" t="s">
        <v>366</v>
      </c>
      <c r="M77" s="35">
        <v>500</v>
      </c>
      <c r="N77" s="35" t="s">
        <v>66</v>
      </c>
      <c r="O77" s="35" t="s">
        <v>366</v>
      </c>
      <c r="P77" s="35" t="s">
        <v>366</v>
      </c>
      <c r="Q77" s="35" t="s">
        <v>366</v>
      </c>
      <c r="R77" s="35" t="s">
        <v>366</v>
      </c>
      <c r="S77" s="38" t="s">
        <v>366</v>
      </c>
    </row>
    <row r="78" spans="1:19" ht="256.5" x14ac:dyDescent="0.25">
      <c r="A78" s="24"/>
      <c r="B78" s="35">
        <v>69</v>
      </c>
      <c r="C78" s="35" t="s">
        <v>299</v>
      </c>
      <c r="D78" s="35" t="s">
        <v>300</v>
      </c>
      <c r="E78" s="35" t="s">
        <v>16</v>
      </c>
      <c r="F78" s="35" t="s">
        <v>470</v>
      </c>
      <c r="G78" s="35" t="s">
        <v>302</v>
      </c>
      <c r="H78" s="35" t="s">
        <v>186</v>
      </c>
      <c r="I78" s="35" t="s">
        <v>471</v>
      </c>
      <c r="J78" s="35" t="s">
        <v>472</v>
      </c>
      <c r="K78" s="35" t="s">
        <v>473</v>
      </c>
      <c r="L78" s="35">
        <v>100</v>
      </c>
      <c r="M78" s="35" t="s">
        <v>366</v>
      </c>
      <c r="N78" s="35" t="s">
        <v>47</v>
      </c>
      <c r="O78" s="35" t="s">
        <v>366</v>
      </c>
      <c r="P78" s="35">
        <v>30</v>
      </c>
      <c r="Q78" s="35">
        <v>100</v>
      </c>
      <c r="R78" s="35" t="s">
        <v>366</v>
      </c>
      <c r="S78" s="38" t="s">
        <v>366</v>
      </c>
    </row>
    <row r="79" spans="1:19" ht="156.75" x14ac:dyDescent="0.25">
      <c r="A79" s="24"/>
      <c r="B79" s="35">
        <v>70</v>
      </c>
      <c r="C79" s="35" t="s">
        <v>299</v>
      </c>
      <c r="D79" s="35" t="s">
        <v>307</v>
      </c>
      <c r="E79" s="35" t="s">
        <v>16</v>
      </c>
      <c r="F79" s="35" t="s">
        <v>470</v>
      </c>
      <c r="G79" s="35" t="s">
        <v>308</v>
      </c>
      <c r="H79" s="35" t="s">
        <v>309</v>
      </c>
      <c r="I79" s="35" t="s">
        <v>310</v>
      </c>
      <c r="J79" s="35" t="s">
        <v>311</v>
      </c>
      <c r="K79" s="35" t="s">
        <v>312</v>
      </c>
      <c r="L79" s="35" t="s">
        <v>366</v>
      </c>
      <c r="M79" s="35">
        <v>50</v>
      </c>
      <c r="N79" s="35" t="s">
        <v>66</v>
      </c>
      <c r="O79" s="35" t="s">
        <v>366</v>
      </c>
      <c r="P79" s="35" t="s">
        <v>366</v>
      </c>
      <c r="Q79" s="35" t="s">
        <v>366</v>
      </c>
      <c r="R79" s="35" t="s">
        <v>366</v>
      </c>
      <c r="S79" s="38" t="s">
        <v>366</v>
      </c>
    </row>
    <row r="80" spans="1:19" ht="242.25" x14ac:dyDescent="0.25">
      <c r="A80" s="24"/>
      <c r="B80" s="35">
        <v>71</v>
      </c>
      <c r="C80" s="35" t="s">
        <v>299</v>
      </c>
      <c r="D80" s="35" t="s">
        <v>307</v>
      </c>
      <c r="E80" s="35" t="s">
        <v>16</v>
      </c>
      <c r="F80" s="35" t="s">
        <v>470</v>
      </c>
      <c r="G80" s="35" t="s">
        <v>308</v>
      </c>
      <c r="H80" s="35" t="s">
        <v>309</v>
      </c>
      <c r="I80" s="35" t="s">
        <v>474</v>
      </c>
      <c r="J80" s="35" t="s">
        <v>475</v>
      </c>
      <c r="K80" s="35" t="s">
        <v>476</v>
      </c>
      <c r="L80" s="35">
        <v>100</v>
      </c>
      <c r="M80" s="35" t="s">
        <v>366</v>
      </c>
      <c r="N80" s="35" t="s">
        <v>47</v>
      </c>
      <c r="O80" s="35" t="s">
        <v>366</v>
      </c>
      <c r="P80" s="35">
        <v>30</v>
      </c>
      <c r="Q80" s="35">
        <v>100</v>
      </c>
      <c r="R80" s="35" t="s">
        <v>477</v>
      </c>
      <c r="S80" s="36">
        <v>114000000000</v>
      </c>
    </row>
    <row r="81" spans="1:19" ht="114" x14ac:dyDescent="0.25">
      <c r="A81" s="24"/>
      <c r="B81" s="35">
        <v>72</v>
      </c>
      <c r="C81" s="35" t="s">
        <v>299</v>
      </c>
      <c r="D81" s="35" t="s">
        <v>314</v>
      </c>
      <c r="E81" s="35" t="s">
        <v>16</v>
      </c>
      <c r="F81" s="35" t="s">
        <v>470</v>
      </c>
      <c r="G81" s="35" t="s">
        <v>315</v>
      </c>
      <c r="H81" s="35" t="s">
        <v>227</v>
      </c>
      <c r="I81" s="35" t="s">
        <v>316</v>
      </c>
      <c r="J81" s="35" t="s">
        <v>317</v>
      </c>
      <c r="K81" s="35" t="s">
        <v>318</v>
      </c>
      <c r="L81" s="35" t="s">
        <v>366</v>
      </c>
      <c r="M81" s="35">
        <v>19</v>
      </c>
      <c r="N81" s="35" t="s">
        <v>66</v>
      </c>
      <c r="O81" s="35" t="s">
        <v>366</v>
      </c>
      <c r="P81" s="35" t="s">
        <v>366</v>
      </c>
      <c r="Q81" s="35" t="s">
        <v>366</v>
      </c>
      <c r="R81" s="35" t="s">
        <v>366</v>
      </c>
      <c r="S81" s="38" t="s">
        <v>366</v>
      </c>
    </row>
    <row r="82" spans="1:19" ht="256.5" x14ac:dyDescent="0.25">
      <c r="A82" s="24"/>
      <c r="B82" s="35">
        <v>73</v>
      </c>
      <c r="C82" s="35" t="s">
        <v>299</v>
      </c>
      <c r="D82" s="35" t="s">
        <v>314</v>
      </c>
      <c r="E82" s="35" t="s">
        <v>16</v>
      </c>
      <c r="F82" s="35" t="s">
        <v>470</v>
      </c>
      <c r="G82" s="35" t="s">
        <v>315</v>
      </c>
      <c r="H82" s="35" t="s">
        <v>227</v>
      </c>
      <c r="I82" s="35" t="s">
        <v>478</v>
      </c>
      <c r="J82" s="35" t="s">
        <v>479</v>
      </c>
      <c r="K82" s="35" t="s">
        <v>480</v>
      </c>
      <c r="L82" s="35">
        <v>100</v>
      </c>
      <c r="M82" s="35" t="s">
        <v>366</v>
      </c>
      <c r="N82" s="35" t="s">
        <v>47</v>
      </c>
      <c r="O82" s="35" t="s">
        <v>366</v>
      </c>
      <c r="P82" s="35">
        <v>30</v>
      </c>
      <c r="Q82" s="35">
        <v>100</v>
      </c>
      <c r="R82" s="35" t="s">
        <v>366</v>
      </c>
      <c r="S82" s="38" t="s">
        <v>366</v>
      </c>
    </row>
    <row r="83" spans="1:19" ht="114" x14ac:dyDescent="0.25">
      <c r="A83" s="24"/>
      <c r="B83" s="35">
        <v>74</v>
      </c>
      <c r="C83" s="35" t="s">
        <v>299</v>
      </c>
      <c r="D83" s="35" t="s">
        <v>320</v>
      </c>
      <c r="E83" s="35" t="s">
        <v>16</v>
      </c>
      <c r="F83" s="35" t="s">
        <v>470</v>
      </c>
      <c r="G83" s="35" t="s">
        <v>321</v>
      </c>
      <c r="H83" s="35" t="s">
        <v>58</v>
      </c>
      <c r="I83" s="35" t="s">
        <v>322</v>
      </c>
      <c r="J83" s="35" t="s">
        <v>323</v>
      </c>
      <c r="K83" s="35" t="s">
        <v>324</v>
      </c>
      <c r="L83" s="35" t="s">
        <v>366</v>
      </c>
      <c r="M83" s="35">
        <v>19200</v>
      </c>
      <c r="N83" s="35" t="s">
        <v>66</v>
      </c>
      <c r="O83" s="35" t="s">
        <v>366</v>
      </c>
      <c r="P83" s="35" t="s">
        <v>366</v>
      </c>
      <c r="Q83" s="35" t="s">
        <v>366</v>
      </c>
      <c r="R83" s="35" t="s">
        <v>366</v>
      </c>
      <c r="S83" s="38" t="s">
        <v>366</v>
      </c>
    </row>
    <row r="84" spans="1:19" ht="242.25" x14ac:dyDescent="0.25">
      <c r="A84" s="24"/>
      <c r="B84" s="35">
        <v>75</v>
      </c>
      <c r="C84" s="35" t="s">
        <v>299</v>
      </c>
      <c r="D84" s="35" t="s">
        <v>320</v>
      </c>
      <c r="E84" s="35" t="s">
        <v>16</v>
      </c>
      <c r="F84" s="35" t="s">
        <v>470</v>
      </c>
      <c r="G84" s="35" t="s">
        <v>321</v>
      </c>
      <c r="H84" s="35" t="s">
        <v>58</v>
      </c>
      <c r="I84" s="35" t="s">
        <v>481</v>
      </c>
      <c r="J84" s="35" t="s">
        <v>482</v>
      </c>
      <c r="K84" s="35" t="s">
        <v>483</v>
      </c>
      <c r="L84" s="35">
        <v>100</v>
      </c>
      <c r="M84" s="35" t="s">
        <v>366</v>
      </c>
      <c r="N84" s="35" t="s">
        <v>47</v>
      </c>
      <c r="O84" s="35" t="s">
        <v>366</v>
      </c>
      <c r="P84" s="35">
        <v>30</v>
      </c>
      <c r="Q84" s="35">
        <v>100</v>
      </c>
      <c r="R84" s="35" t="s">
        <v>484</v>
      </c>
      <c r="S84" s="36">
        <v>14000000000</v>
      </c>
    </row>
    <row r="85" spans="1:19" ht="114" x14ac:dyDescent="0.25">
      <c r="A85" s="24"/>
      <c r="B85" s="35">
        <v>76</v>
      </c>
      <c r="C85" s="35" t="s">
        <v>299</v>
      </c>
      <c r="D85" s="35" t="s">
        <v>326</v>
      </c>
      <c r="E85" s="35" t="s">
        <v>16</v>
      </c>
      <c r="F85" s="35" t="s">
        <v>470</v>
      </c>
      <c r="G85" s="35" t="s">
        <v>327</v>
      </c>
      <c r="H85" s="35" t="s">
        <v>309</v>
      </c>
      <c r="I85" s="35" t="s">
        <v>328</v>
      </c>
      <c r="J85" s="35" t="s">
        <v>329</v>
      </c>
      <c r="K85" s="35" t="s">
        <v>330</v>
      </c>
      <c r="L85" s="35" t="s">
        <v>366</v>
      </c>
      <c r="M85" s="35">
        <v>4</v>
      </c>
      <c r="N85" s="35" t="s">
        <v>66</v>
      </c>
      <c r="O85" s="35" t="s">
        <v>366</v>
      </c>
      <c r="P85" s="35" t="s">
        <v>366</v>
      </c>
      <c r="Q85" s="35" t="s">
        <v>366</v>
      </c>
      <c r="R85" s="35" t="s">
        <v>366</v>
      </c>
      <c r="S85" s="38" t="s">
        <v>366</v>
      </c>
    </row>
    <row r="86" spans="1:19" ht="256.5" x14ac:dyDescent="0.25">
      <c r="A86" s="24"/>
      <c r="B86" s="35">
        <v>77</v>
      </c>
      <c r="C86" s="35" t="s">
        <v>299</v>
      </c>
      <c r="D86" s="35" t="s">
        <v>326</v>
      </c>
      <c r="E86" s="35" t="s">
        <v>16</v>
      </c>
      <c r="F86" s="35" t="s">
        <v>470</v>
      </c>
      <c r="G86" s="35" t="s">
        <v>327</v>
      </c>
      <c r="H86" s="35" t="s">
        <v>309</v>
      </c>
      <c r="I86" s="35" t="s">
        <v>485</v>
      </c>
      <c r="J86" s="35" t="s">
        <v>486</v>
      </c>
      <c r="K86" s="35" t="s">
        <v>487</v>
      </c>
      <c r="L86" s="35">
        <v>100</v>
      </c>
      <c r="M86" s="35" t="s">
        <v>366</v>
      </c>
      <c r="N86" s="35" t="s">
        <v>47</v>
      </c>
      <c r="O86" s="35" t="s">
        <v>366</v>
      </c>
      <c r="P86" s="35">
        <v>30</v>
      </c>
      <c r="Q86" s="35">
        <v>100</v>
      </c>
      <c r="R86" s="35" t="s">
        <v>366</v>
      </c>
      <c r="S86" s="38" t="s">
        <v>366</v>
      </c>
    </row>
    <row r="87" spans="1:19" ht="156.75" x14ac:dyDescent="0.25">
      <c r="A87" s="24"/>
      <c r="B87" s="35">
        <v>78</v>
      </c>
      <c r="C87" s="35" t="s">
        <v>299</v>
      </c>
      <c r="D87" s="35" t="s">
        <v>307</v>
      </c>
      <c r="E87" s="35" t="s">
        <v>16</v>
      </c>
      <c r="F87" s="35" t="s">
        <v>470</v>
      </c>
      <c r="G87" s="35" t="s">
        <v>308</v>
      </c>
      <c r="H87" s="35" t="s">
        <v>309</v>
      </c>
      <c r="I87" s="35" t="s">
        <v>332</v>
      </c>
      <c r="J87" s="35" t="s">
        <v>333</v>
      </c>
      <c r="K87" s="35" t="s">
        <v>334</v>
      </c>
      <c r="L87" s="35" t="s">
        <v>366</v>
      </c>
      <c r="M87" s="35">
        <v>15</v>
      </c>
      <c r="N87" s="35" t="s">
        <v>66</v>
      </c>
      <c r="O87" s="35" t="s">
        <v>366</v>
      </c>
      <c r="P87" s="35" t="s">
        <v>366</v>
      </c>
      <c r="Q87" s="35" t="s">
        <v>366</v>
      </c>
      <c r="R87" s="35" t="s">
        <v>366</v>
      </c>
      <c r="S87" s="38" t="s">
        <v>366</v>
      </c>
    </row>
    <row r="88" spans="1:19" ht="114" x14ac:dyDescent="0.25">
      <c r="A88" s="24"/>
      <c r="B88" s="35">
        <v>79</v>
      </c>
      <c r="C88" s="35" t="s">
        <v>299</v>
      </c>
      <c r="D88" s="35" t="s">
        <v>336</v>
      </c>
      <c r="E88" s="35" t="s">
        <v>16</v>
      </c>
      <c r="F88" s="35" t="s">
        <v>470</v>
      </c>
      <c r="G88" s="35" t="s">
        <v>337</v>
      </c>
      <c r="H88" s="35" t="s">
        <v>227</v>
      </c>
      <c r="I88" s="35" t="s">
        <v>338</v>
      </c>
      <c r="J88" s="35" t="s">
        <v>339</v>
      </c>
      <c r="K88" s="35" t="s">
        <v>340</v>
      </c>
      <c r="L88" s="35">
        <v>11</v>
      </c>
      <c r="M88" s="35">
        <v>12</v>
      </c>
      <c r="N88" s="35" t="s">
        <v>66</v>
      </c>
      <c r="O88" s="35" t="s">
        <v>366</v>
      </c>
      <c r="P88" s="35" t="s">
        <v>366</v>
      </c>
      <c r="Q88" s="35">
        <v>11</v>
      </c>
      <c r="R88" s="35" t="s">
        <v>366</v>
      </c>
      <c r="S88" s="38" t="s">
        <v>366</v>
      </c>
    </row>
    <row r="89" spans="1:19" ht="256.5" x14ac:dyDescent="0.25">
      <c r="A89" s="24"/>
      <c r="B89" s="35">
        <v>80</v>
      </c>
      <c r="C89" s="35" t="s">
        <v>299</v>
      </c>
      <c r="D89" s="35" t="s">
        <v>336</v>
      </c>
      <c r="E89" s="35" t="s">
        <v>16</v>
      </c>
      <c r="F89" s="35" t="s">
        <v>470</v>
      </c>
      <c r="G89" s="35" t="s">
        <v>337</v>
      </c>
      <c r="H89" s="35" t="s">
        <v>227</v>
      </c>
      <c r="I89" s="35" t="s">
        <v>489</v>
      </c>
      <c r="J89" s="35" t="s">
        <v>490</v>
      </c>
      <c r="K89" s="35" t="s">
        <v>491</v>
      </c>
      <c r="L89" s="35">
        <v>100</v>
      </c>
      <c r="M89" s="35" t="s">
        <v>366</v>
      </c>
      <c r="N89" s="35" t="s">
        <v>47</v>
      </c>
      <c r="O89" s="35" t="s">
        <v>366</v>
      </c>
      <c r="P89" s="35">
        <v>30</v>
      </c>
      <c r="Q89" s="35">
        <v>100</v>
      </c>
      <c r="R89" s="35" t="s">
        <v>366</v>
      </c>
      <c r="S89" s="38" t="s">
        <v>366</v>
      </c>
    </row>
    <row r="90" spans="1:19" ht="114" x14ac:dyDescent="0.25">
      <c r="A90" s="24"/>
      <c r="B90" s="35">
        <v>81</v>
      </c>
      <c r="C90" s="35" t="s">
        <v>299</v>
      </c>
      <c r="D90" s="35" t="s">
        <v>326</v>
      </c>
      <c r="E90" s="35" t="s">
        <v>16</v>
      </c>
      <c r="F90" s="35" t="s">
        <v>470</v>
      </c>
      <c r="G90" s="35" t="s">
        <v>342</v>
      </c>
      <c r="H90" s="35" t="s">
        <v>429</v>
      </c>
      <c r="I90" s="35" t="s">
        <v>343</v>
      </c>
      <c r="J90" s="35" t="s">
        <v>344</v>
      </c>
      <c r="K90" s="35" t="s">
        <v>345</v>
      </c>
      <c r="L90" s="35">
        <v>8000</v>
      </c>
      <c r="M90" s="35" t="s">
        <v>366</v>
      </c>
      <c r="N90" s="35" t="s">
        <v>66</v>
      </c>
      <c r="O90" s="35" t="s">
        <v>366</v>
      </c>
      <c r="P90" s="35" t="s">
        <v>366</v>
      </c>
      <c r="Q90" s="35">
        <v>50000</v>
      </c>
      <c r="R90" s="35" t="s">
        <v>366</v>
      </c>
      <c r="S90" s="38" t="s">
        <v>366</v>
      </c>
    </row>
    <row r="91" spans="1:19" ht="156.75" x14ac:dyDescent="0.25">
      <c r="A91" s="24"/>
      <c r="B91" s="35">
        <v>82</v>
      </c>
      <c r="C91" s="35" t="s">
        <v>299</v>
      </c>
      <c r="D91" s="35" t="s">
        <v>314</v>
      </c>
      <c r="E91" s="35" t="s">
        <v>16</v>
      </c>
      <c r="F91" s="35" t="s">
        <v>470</v>
      </c>
      <c r="G91" s="35" t="s">
        <v>315</v>
      </c>
      <c r="H91" s="35" t="s">
        <v>186</v>
      </c>
      <c r="I91" s="35" t="s">
        <v>347</v>
      </c>
      <c r="J91" s="35" t="s">
        <v>348</v>
      </c>
      <c r="K91" s="35" t="s">
        <v>349</v>
      </c>
      <c r="L91" s="35" t="s">
        <v>366</v>
      </c>
      <c r="M91" s="35">
        <v>382</v>
      </c>
      <c r="N91" s="35" t="s">
        <v>66</v>
      </c>
      <c r="O91" s="35" t="s">
        <v>366</v>
      </c>
      <c r="P91" s="35" t="s">
        <v>366</v>
      </c>
      <c r="Q91" s="35" t="s">
        <v>366</v>
      </c>
      <c r="R91" s="35" t="s">
        <v>366</v>
      </c>
      <c r="S91" s="38" t="s">
        <v>366</v>
      </c>
    </row>
    <row r="92" spans="1:19" x14ac:dyDescent="0.25">
      <c r="A92" s="24"/>
      <c r="B92" s="34"/>
      <c r="C92" s="34"/>
      <c r="D92" s="34"/>
      <c r="E92" s="34"/>
      <c r="F92" s="34"/>
      <c r="G92" s="34"/>
      <c r="H92" s="34"/>
      <c r="I92" s="34"/>
      <c r="J92" s="34"/>
      <c r="K92" s="34"/>
      <c r="L92" s="34"/>
      <c r="M92" s="34"/>
      <c r="N92" s="34"/>
      <c r="O92" s="34"/>
      <c r="P92" s="34"/>
      <c r="Q92" s="34"/>
      <c r="R92" s="34"/>
      <c r="S92" s="34"/>
    </row>
    <row r="93" spans="1:19" x14ac:dyDescent="0.25">
      <c r="A93" s="24"/>
      <c r="B93" s="34"/>
      <c r="C93" s="34"/>
      <c r="D93" s="34"/>
      <c r="E93" s="34"/>
      <c r="F93" s="34"/>
      <c r="G93" s="34"/>
      <c r="H93" s="34"/>
      <c r="I93" s="34"/>
      <c r="J93" s="34"/>
      <c r="K93" s="34"/>
      <c r="L93" s="34"/>
      <c r="M93" s="34"/>
      <c r="N93" s="34"/>
      <c r="O93" s="34"/>
      <c r="P93" s="34"/>
      <c r="Q93" s="34"/>
      <c r="R93" s="34"/>
      <c r="S93" s="34"/>
    </row>
    <row r="94" spans="1:19" x14ac:dyDescent="0.25">
      <c r="A94" s="24"/>
      <c r="B94" s="34"/>
      <c r="C94" s="34"/>
      <c r="D94" s="34"/>
      <c r="E94" s="34"/>
      <c r="F94" s="34"/>
      <c r="G94" s="34"/>
      <c r="H94" s="34"/>
      <c r="I94" s="34"/>
      <c r="J94" s="34"/>
      <c r="K94" s="34"/>
      <c r="L94" s="34"/>
      <c r="M94" s="34"/>
      <c r="N94" s="34"/>
      <c r="O94" s="34"/>
      <c r="P94" s="34"/>
      <c r="Q94" s="34"/>
      <c r="R94" s="34"/>
      <c r="S94" s="34"/>
    </row>
    <row r="95" spans="1:19" x14ac:dyDescent="0.25">
      <c r="A95" s="24"/>
      <c r="B95" s="34"/>
      <c r="C95" s="34"/>
      <c r="D95" s="34"/>
      <c r="E95" s="34"/>
      <c r="F95" s="34"/>
      <c r="G95" s="34"/>
      <c r="H95" s="34"/>
      <c r="I95" s="34"/>
      <c r="J95" s="34"/>
      <c r="K95" s="34"/>
      <c r="L95" s="34"/>
      <c r="M95" s="34"/>
      <c r="N95" s="34"/>
      <c r="O95" s="34"/>
      <c r="P95" s="34"/>
      <c r="Q95" s="34"/>
      <c r="R95" s="34"/>
      <c r="S95" s="34"/>
    </row>
    <row r="96" spans="1:19" x14ac:dyDescent="0.25">
      <c r="A96" s="24"/>
      <c r="B96" s="34"/>
      <c r="C96" s="34"/>
      <c r="D96" s="34"/>
      <c r="E96" s="34"/>
      <c r="F96" s="34"/>
      <c r="G96" s="34"/>
      <c r="H96" s="34"/>
      <c r="I96" s="34"/>
      <c r="J96" s="34"/>
      <c r="K96" s="34"/>
      <c r="L96" s="34"/>
      <c r="M96" s="34"/>
      <c r="N96" s="34"/>
      <c r="O96" s="34"/>
      <c r="P96" s="34"/>
      <c r="Q96" s="34"/>
      <c r="R96" s="34"/>
      <c r="S96" s="34"/>
    </row>
    <row r="97" spans="1:19" x14ac:dyDescent="0.25">
      <c r="A97" s="24"/>
      <c r="B97" s="34"/>
      <c r="C97" s="34"/>
      <c r="D97" s="34"/>
      <c r="E97" s="34"/>
      <c r="F97" s="34"/>
      <c r="G97" s="34"/>
      <c r="H97" s="34"/>
      <c r="I97" s="34"/>
      <c r="J97" s="34"/>
      <c r="K97" s="34"/>
      <c r="L97" s="34"/>
      <c r="M97" s="34"/>
      <c r="N97" s="34"/>
      <c r="O97" s="34"/>
      <c r="P97" s="34"/>
      <c r="Q97" s="34"/>
      <c r="R97" s="34"/>
      <c r="S97" s="34"/>
    </row>
    <row r="98" spans="1:19" x14ac:dyDescent="0.25">
      <c r="A98" s="24"/>
      <c r="B98" s="34"/>
      <c r="C98" s="34"/>
      <c r="D98" s="34"/>
      <c r="E98" s="34"/>
      <c r="F98" s="34"/>
      <c r="G98" s="34"/>
      <c r="H98" s="34"/>
      <c r="I98" s="34"/>
      <c r="J98" s="34"/>
      <c r="K98" s="34"/>
      <c r="L98" s="34"/>
      <c r="M98" s="34"/>
      <c r="N98" s="34"/>
      <c r="O98" s="34"/>
      <c r="P98" s="34"/>
      <c r="Q98" s="34"/>
      <c r="R98" s="34"/>
      <c r="S98" s="34"/>
    </row>
    <row r="99" spans="1:19" x14ac:dyDescent="0.25">
      <c r="A99" s="24"/>
      <c r="B99" s="34"/>
      <c r="C99" s="34"/>
      <c r="D99" s="34"/>
      <c r="E99" s="34"/>
      <c r="F99" s="34"/>
      <c r="G99" s="34"/>
      <c r="H99" s="34"/>
      <c r="I99" s="34"/>
      <c r="J99" s="34"/>
      <c r="K99" s="34"/>
      <c r="L99" s="34"/>
      <c r="M99" s="34"/>
      <c r="N99" s="34"/>
      <c r="O99" s="34"/>
      <c r="P99" s="34"/>
      <c r="Q99" s="34"/>
      <c r="R99" s="34"/>
      <c r="S99" s="34"/>
    </row>
    <row r="100" spans="1:19" x14ac:dyDescent="0.25">
      <c r="A100" s="24"/>
      <c r="B100" s="34"/>
      <c r="C100" s="34"/>
      <c r="D100" s="34"/>
      <c r="E100" s="34"/>
      <c r="F100" s="34"/>
      <c r="G100" s="34"/>
      <c r="H100" s="34"/>
      <c r="I100" s="34"/>
      <c r="J100" s="34"/>
      <c r="K100" s="34"/>
      <c r="L100" s="34"/>
      <c r="M100" s="34"/>
      <c r="N100" s="34"/>
      <c r="O100" s="34"/>
      <c r="P100" s="34"/>
      <c r="Q100" s="34"/>
      <c r="R100" s="34"/>
      <c r="S100" s="34"/>
    </row>
    <row r="101" spans="1:19" x14ac:dyDescent="0.25">
      <c r="A101" s="24"/>
      <c r="B101" s="34"/>
      <c r="C101" s="34"/>
      <c r="D101" s="34"/>
      <c r="E101" s="34"/>
      <c r="F101" s="34"/>
      <c r="G101" s="34"/>
      <c r="H101" s="34"/>
      <c r="I101" s="34"/>
      <c r="J101" s="34"/>
      <c r="K101" s="34"/>
      <c r="L101" s="34"/>
      <c r="M101" s="34"/>
      <c r="N101" s="34"/>
      <c r="O101" s="34"/>
      <c r="P101" s="34"/>
      <c r="Q101" s="34"/>
      <c r="R101" s="34"/>
      <c r="S101" s="34"/>
    </row>
    <row r="102" spans="1:19" x14ac:dyDescent="0.25">
      <c r="A102" s="24"/>
      <c r="B102" s="34"/>
      <c r="C102" s="34"/>
      <c r="D102" s="34"/>
      <c r="E102" s="34"/>
      <c r="F102" s="34"/>
      <c r="G102" s="34"/>
      <c r="H102" s="34"/>
      <c r="I102" s="34"/>
      <c r="J102" s="34"/>
      <c r="K102" s="34"/>
      <c r="L102" s="34"/>
      <c r="M102" s="34"/>
      <c r="N102" s="34"/>
      <c r="O102" s="34"/>
      <c r="P102" s="34"/>
      <c r="Q102" s="34"/>
      <c r="R102" s="34"/>
      <c r="S102" s="34"/>
    </row>
    <row r="103" spans="1:19" x14ac:dyDescent="0.25">
      <c r="A103" s="24"/>
      <c r="B103" s="34"/>
      <c r="C103" s="34"/>
      <c r="D103" s="34"/>
      <c r="E103" s="34"/>
      <c r="F103" s="34"/>
      <c r="G103" s="34"/>
      <c r="H103" s="34"/>
      <c r="I103" s="34"/>
      <c r="J103" s="34"/>
      <c r="K103" s="34"/>
      <c r="L103" s="34"/>
      <c r="M103" s="34"/>
      <c r="N103" s="34"/>
      <c r="O103" s="34"/>
      <c r="P103" s="34"/>
      <c r="Q103" s="34"/>
      <c r="R103" s="34"/>
      <c r="S103" s="34"/>
    </row>
    <row r="104" spans="1:19" x14ac:dyDescent="0.25">
      <c r="A104" s="24"/>
      <c r="B104" s="34"/>
      <c r="C104" s="34"/>
      <c r="D104" s="34"/>
      <c r="E104" s="34"/>
      <c r="F104" s="34"/>
      <c r="G104" s="34"/>
      <c r="H104" s="34"/>
      <c r="I104" s="34"/>
      <c r="J104" s="34"/>
      <c r="K104" s="34"/>
      <c r="L104" s="34"/>
      <c r="M104" s="34"/>
      <c r="N104" s="34"/>
      <c r="O104" s="34"/>
      <c r="P104" s="34"/>
      <c r="Q104" s="34"/>
      <c r="R104" s="34"/>
      <c r="S104" s="34"/>
    </row>
    <row r="105" spans="1:19" x14ac:dyDescent="0.25">
      <c r="A105" s="24"/>
      <c r="B105" s="34"/>
      <c r="C105" s="34"/>
      <c r="D105" s="34"/>
      <c r="E105" s="34"/>
      <c r="F105" s="34"/>
      <c r="G105" s="34"/>
      <c r="H105" s="34"/>
      <c r="I105" s="34"/>
      <c r="J105" s="34"/>
      <c r="K105" s="34"/>
      <c r="L105" s="34"/>
      <c r="M105" s="34"/>
      <c r="N105" s="34"/>
      <c r="O105" s="34"/>
      <c r="P105" s="34"/>
      <c r="Q105" s="34"/>
      <c r="R105" s="34"/>
      <c r="S105" s="34"/>
    </row>
    <row r="106" spans="1:19" x14ac:dyDescent="0.25">
      <c r="A106" s="24"/>
      <c r="B106" s="34"/>
      <c r="C106" s="34"/>
      <c r="D106" s="34"/>
      <c r="E106" s="34"/>
      <c r="F106" s="34"/>
      <c r="G106" s="34"/>
      <c r="H106" s="34"/>
      <c r="I106" s="34"/>
      <c r="J106" s="34"/>
      <c r="K106" s="34"/>
      <c r="L106" s="34"/>
      <c r="M106" s="34"/>
      <c r="N106" s="34"/>
      <c r="O106" s="34"/>
      <c r="P106" s="34"/>
      <c r="Q106" s="34"/>
      <c r="R106" s="34"/>
      <c r="S106" s="34"/>
    </row>
    <row r="107" spans="1:19" x14ac:dyDescent="0.25">
      <c r="A107" s="24"/>
      <c r="B107" s="34"/>
      <c r="C107" s="34"/>
      <c r="D107" s="34"/>
      <c r="E107" s="34"/>
      <c r="F107" s="34"/>
      <c r="G107" s="34"/>
      <c r="H107" s="34"/>
      <c r="I107" s="34"/>
      <c r="J107" s="34"/>
      <c r="K107" s="34"/>
      <c r="L107" s="34"/>
      <c r="M107" s="34"/>
      <c r="N107" s="34"/>
      <c r="O107" s="34"/>
      <c r="P107" s="34"/>
      <c r="Q107" s="34"/>
      <c r="R107" s="34"/>
      <c r="S107" s="34"/>
    </row>
    <row r="108" spans="1:19" x14ac:dyDescent="0.25">
      <c r="A108" s="24"/>
      <c r="B108" s="34"/>
      <c r="C108" s="34"/>
      <c r="D108" s="34"/>
      <c r="E108" s="34"/>
      <c r="F108" s="34"/>
      <c r="G108" s="34"/>
      <c r="H108" s="34"/>
      <c r="I108" s="34"/>
      <c r="J108" s="34"/>
      <c r="K108" s="34"/>
      <c r="L108" s="34"/>
      <c r="M108" s="34"/>
      <c r="N108" s="34"/>
      <c r="O108" s="34"/>
      <c r="P108" s="34"/>
      <c r="Q108" s="34"/>
      <c r="R108" s="34"/>
      <c r="S108" s="34"/>
    </row>
    <row r="109" spans="1:19" x14ac:dyDescent="0.25">
      <c r="A109" s="24"/>
      <c r="B109" s="34"/>
      <c r="C109" s="34"/>
      <c r="D109" s="34"/>
      <c r="E109" s="34"/>
      <c r="F109" s="34"/>
      <c r="G109" s="34"/>
      <c r="H109" s="34"/>
      <c r="I109" s="34"/>
      <c r="J109" s="34"/>
      <c r="K109" s="34"/>
      <c r="L109" s="34"/>
      <c r="M109" s="34"/>
      <c r="N109" s="34"/>
      <c r="O109" s="34"/>
      <c r="P109" s="34"/>
      <c r="Q109" s="34"/>
      <c r="R109" s="34"/>
      <c r="S109" s="34"/>
    </row>
    <row r="110" spans="1:19" x14ac:dyDescent="0.25">
      <c r="A110" s="24"/>
      <c r="B110" s="34"/>
      <c r="C110" s="34"/>
      <c r="D110" s="34"/>
      <c r="E110" s="34"/>
      <c r="F110" s="34"/>
      <c r="G110" s="34"/>
      <c r="H110" s="34"/>
      <c r="I110" s="34"/>
      <c r="J110" s="34"/>
      <c r="K110" s="34"/>
      <c r="L110" s="34"/>
      <c r="M110" s="34"/>
      <c r="N110" s="34"/>
      <c r="O110" s="34"/>
      <c r="P110" s="34"/>
      <c r="Q110" s="34"/>
      <c r="R110" s="34"/>
      <c r="S110" s="34"/>
    </row>
    <row r="111" spans="1:19" x14ac:dyDescent="0.25">
      <c r="A111" s="24"/>
      <c r="B111" s="34"/>
      <c r="C111" s="34"/>
      <c r="D111" s="34"/>
      <c r="E111" s="34"/>
      <c r="F111" s="34"/>
      <c r="G111" s="34"/>
      <c r="H111" s="34"/>
      <c r="I111" s="34"/>
      <c r="J111" s="34"/>
      <c r="K111" s="34"/>
      <c r="L111" s="34"/>
      <c r="M111" s="34"/>
      <c r="N111" s="34"/>
      <c r="O111" s="34"/>
      <c r="P111" s="34"/>
      <c r="Q111" s="34"/>
      <c r="R111" s="34"/>
      <c r="S111" s="34"/>
    </row>
    <row r="112" spans="1:19" x14ac:dyDescent="0.25">
      <c r="A112" s="24"/>
      <c r="B112" s="34"/>
      <c r="C112" s="34"/>
      <c r="D112" s="34"/>
      <c r="E112" s="34"/>
      <c r="F112" s="34"/>
      <c r="G112" s="34"/>
      <c r="H112" s="34"/>
      <c r="I112" s="34"/>
      <c r="J112" s="34"/>
      <c r="K112" s="34"/>
      <c r="L112" s="34"/>
      <c r="M112" s="34"/>
      <c r="N112" s="34"/>
      <c r="O112" s="34"/>
      <c r="P112" s="34"/>
      <c r="Q112" s="34"/>
      <c r="R112" s="34"/>
      <c r="S112" s="34"/>
    </row>
    <row r="113" spans="1:19" x14ac:dyDescent="0.25">
      <c r="A113" s="24"/>
      <c r="B113" s="34"/>
      <c r="C113" s="34"/>
      <c r="D113" s="34"/>
      <c r="E113" s="34"/>
      <c r="F113" s="34"/>
      <c r="G113" s="34"/>
      <c r="H113" s="34"/>
      <c r="I113" s="34"/>
      <c r="J113" s="34"/>
      <c r="K113" s="34"/>
      <c r="L113" s="34"/>
      <c r="M113" s="34"/>
      <c r="N113" s="34"/>
      <c r="O113" s="34"/>
      <c r="P113" s="34"/>
      <c r="Q113" s="34"/>
      <c r="R113" s="34"/>
      <c r="S113" s="34"/>
    </row>
    <row r="114" spans="1:19" x14ac:dyDescent="0.25">
      <c r="A114" s="24"/>
      <c r="B114" s="34"/>
      <c r="C114" s="34"/>
      <c r="D114" s="34"/>
      <c r="E114" s="34"/>
      <c r="F114" s="34"/>
      <c r="G114" s="34"/>
      <c r="H114" s="34"/>
      <c r="I114" s="34"/>
      <c r="J114" s="34"/>
      <c r="K114" s="34"/>
      <c r="L114" s="34"/>
      <c r="M114" s="34"/>
      <c r="N114" s="34"/>
      <c r="O114" s="34"/>
      <c r="P114" s="34"/>
      <c r="Q114" s="34"/>
      <c r="R114" s="34"/>
      <c r="S114" s="34"/>
    </row>
    <row r="115" spans="1:19" x14ac:dyDescent="0.25">
      <c r="A115" s="24"/>
      <c r="B115" s="34"/>
      <c r="C115" s="34"/>
      <c r="D115" s="34"/>
      <c r="E115" s="34"/>
      <c r="F115" s="34"/>
      <c r="G115" s="34"/>
      <c r="H115" s="34"/>
      <c r="I115" s="34"/>
      <c r="J115" s="34"/>
      <c r="K115" s="34"/>
      <c r="L115" s="34"/>
      <c r="M115" s="34"/>
      <c r="N115" s="34"/>
      <c r="O115" s="34"/>
      <c r="P115" s="34"/>
      <c r="Q115" s="34"/>
      <c r="R115" s="34"/>
      <c r="S115" s="34"/>
    </row>
    <row r="116" spans="1:19" x14ac:dyDescent="0.25">
      <c r="A116" s="24"/>
      <c r="B116" s="34"/>
      <c r="C116" s="34"/>
      <c r="D116" s="34"/>
      <c r="E116" s="34"/>
      <c r="F116" s="34"/>
      <c r="G116" s="34"/>
      <c r="H116" s="34"/>
      <c r="I116" s="34"/>
      <c r="J116" s="34"/>
      <c r="K116" s="34"/>
      <c r="L116" s="34"/>
      <c r="M116" s="34"/>
      <c r="N116" s="34"/>
      <c r="O116" s="34"/>
      <c r="P116" s="34"/>
      <c r="Q116" s="34"/>
      <c r="R116" s="34"/>
      <c r="S116" s="34"/>
    </row>
    <row r="117" spans="1:19" x14ac:dyDescent="0.25">
      <c r="A117" s="24"/>
      <c r="B117" s="34"/>
      <c r="C117" s="34"/>
      <c r="D117" s="34"/>
      <c r="E117" s="34"/>
      <c r="F117" s="34"/>
      <c r="G117" s="34"/>
      <c r="H117" s="34"/>
      <c r="I117" s="34"/>
      <c r="J117" s="34"/>
      <c r="K117" s="34"/>
      <c r="L117" s="34"/>
      <c r="M117" s="34"/>
      <c r="N117" s="34"/>
      <c r="O117" s="34"/>
      <c r="P117" s="34"/>
      <c r="Q117" s="34"/>
      <c r="R117" s="34"/>
      <c r="S117" s="34"/>
    </row>
    <row r="118" spans="1:19" x14ac:dyDescent="0.25">
      <c r="A118" s="24"/>
      <c r="B118" s="34"/>
      <c r="C118" s="34"/>
      <c r="D118" s="34"/>
      <c r="E118" s="34"/>
      <c r="F118" s="34"/>
      <c r="G118" s="34"/>
      <c r="H118" s="34"/>
      <c r="I118" s="34"/>
      <c r="J118" s="34"/>
      <c r="K118" s="34"/>
      <c r="L118" s="34"/>
      <c r="M118" s="34"/>
      <c r="N118" s="34"/>
      <c r="O118" s="34"/>
      <c r="P118" s="34"/>
      <c r="Q118" s="34"/>
      <c r="R118" s="34"/>
      <c r="S118" s="34"/>
    </row>
    <row r="119" spans="1:19" x14ac:dyDescent="0.25">
      <c r="A119" s="24"/>
      <c r="B119" s="34"/>
      <c r="C119" s="34"/>
      <c r="D119" s="34"/>
      <c r="E119" s="34"/>
      <c r="F119" s="34"/>
      <c r="G119" s="34"/>
      <c r="H119" s="34"/>
      <c r="I119" s="34"/>
      <c r="J119" s="34"/>
      <c r="K119" s="34"/>
      <c r="L119" s="34"/>
      <c r="M119" s="34"/>
      <c r="N119" s="34"/>
      <c r="O119" s="34"/>
      <c r="P119" s="34"/>
      <c r="Q119" s="34"/>
      <c r="R119" s="34"/>
      <c r="S119" s="34"/>
    </row>
    <row r="120" spans="1:19" x14ac:dyDescent="0.25">
      <c r="A120" s="24"/>
      <c r="B120" s="34"/>
      <c r="C120" s="34"/>
      <c r="D120" s="34"/>
      <c r="E120" s="34"/>
      <c r="F120" s="34"/>
      <c r="G120" s="34"/>
      <c r="H120" s="34"/>
      <c r="I120" s="34"/>
      <c r="J120" s="34"/>
      <c r="K120" s="34"/>
      <c r="L120" s="34"/>
      <c r="M120" s="34"/>
      <c r="N120" s="34"/>
      <c r="O120" s="34"/>
      <c r="P120" s="34"/>
      <c r="Q120" s="34"/>
      <c r="R120" s="34"/>
      <c r="S120" s="34"/>
    </row>
    <row r="121" spans="1:19" x14ac:dyDescent="0.25">
      <c r="A121" s="24"/>
      <c r="B121" s="34"/>
      <c r="C121" s="34"/>
      <c r="D121" s="34"/>
      <c r="E121" s="34"/>
      <c r="F121" s="34"/>
      <c r="G121" s="34"/>
      <c r="H121" s="34"/>
      <c r="I121" s="34"/>
      <c r="J121" s="34"/>
      <c r="K121" s="34"/>
      <c r="L121" s="34"/>
      <c r="M121" s="34"/>
      <c r="N121" s="34"/>
      <c r="O121" s="34"/>
      <c r="P121" s="34"/>
      <c r="Q121" s="34"/>
      <c r="R121" s="34"/>
      <c r="S121" s="34"/>
    </row>
    <row r="122" spans="1:19" x14ac:dyDescent="0.25">
      <c r="A122" s="24"/>
      <c r="B122" s="34"/>
      <c r="C122" s="34"/>
      <c r="D122" s="34"/>
      <c r="E122" s="34"/>
      <c r="F122" s="34"/>
      <c r="G122" s="34"/>
      <c r="H122" s="34"/>
      <c r="I122" s="34"/>
      <c r="J122" s="34"/>
      <c r="K122" s="34"/>
      <c r="L122" s="34"/>
      <c r="M122" s="34"/>
      <c r="N122" s="34"/>
      <c r="O122" s="34"/>
      <c r="P122" s="34"/>
      <c r="Q122" s="34"/>
      <c r="R122" s="34"/>
      <c r="S122" s="34"/>
    </row>
    <row r="123" spans="1:19" x14ac:dyDescent="0.25">
      <c r="A123" s="24"/>
      <c r="B123" s="34"/>
      <c r="C123" s="34"/>
      <c r="D123" s="34"/>
      <c r="E123" s="34"/>
      <c r="F123" s="34"/>
      <c r="G123" s="34"/>
      <c r="H123" s="34"/>
      <c r="I123" s="34"/>
      <c r="J123" s="34"/>
      <c r="K123" s="34"/>
      <c r="L123" s="34"/>
      <c r="M123" s="34"/>
      <c r="N123" s="34"/>
      <c r="O123" s="34"/>
      <c r="P123" s="34"/>
      <c r="Q123" s="34"/>
      <c r="R123" s="34"/>
      <c r="S123" s="34"/>
    </row>
    <row r="124" spans="1:19" x14ac:dyDescent="0.25">
      <c r="A124" s="24"/>
      <c r="B124" s="34"/>
      <c r="C124" s="34"/>
      <c r="D124" s="34"/>
      <c r="E124" s="34"/>
      <c r="F124" s="34"/>
      <c r="G124" s="34"/>
      <c r="H124" s="34"/>
      <c r="I124" s="34"/>
      <c r="J124" s="34"/>
      <c r="K124" s="34"/>
      <c r="L124" s="34"/>
      <c r="M124" s="34"/>
      <c r="N124" s="34"/>
      <c r="O124" s="34"/>
      <c r="P124" s="34"/>
      <c r="Q124" s="34"/>
      <c r="R124" s="34"/>
      <c r="S124" s="34"/>
    </row>
    <row r="125" spans="1:19" x14ac:dyDescent="0.25">
      <c r="A125" s="24"/>
      <c r="B125" s="34"/>
      <c r="C125" s="34"/>
      <c r="D125" s="34"/>
      <c r="E125" s="34"/>
      <c r="F125" s="34"/>
      <c r="G125" s="34"/>
      <c r="H125" s="34"/>
      <c r="I125" s="34"/>
      <c r="J125" s="34"/>
      <c r="K125" s="34"/>
      <c r="L125" s="34"/>
      <c r="M125" s="34"/>
      <c r="N125" s="34"/>
      <c r="O125" s="34"/>
      <c r="P125" s="34"/>
      <c r="Q125" s="34"/>
      <c r="R125" s="34"/>
      <c r="S125" s="34"/>
    </row>
    <row r="126" spans="1:19" x14ac:dyDescent="0.25">
      <c r="A126" s="24"/>
      <c r="B126" s="34"/>
      <c r="C126" s="34"/>
      <c r="D126" s="34"/>
      <c r="E126" s="34"/>
      <c r="F126" s="34"/>
      <c r="G126" s="34"/>
      <c r="H126" s="34"/>
      <c r="I126" s="34"/>
      <c r="J126" s="34"/>
      <c r="K126" s="34"/>
      <c r="L126" s="34"/>
      <c r="M126" s="34"/>
      <c r="N126" s="34"/>
      <c r="O126" s="34"/>
      <c r="P126" s="34"/>
      <c r="Q126" s="34"/>
      <c r="R126" s="34"/>
      <c r="S126" s="34"/>
    </row>
    <row r="127" spans="1:19" x14ac:dyDescent="0.25">
      <c r="A127" s="24"/>
      <c r="B127" s="34"/>
      <c r="C127" s="34"/>
      <c r="D127" s="34"/>
      <c r="E127" s="34"/>
      <c r="F127" s="34"/>
      <c r="G127" s="34"/>
      <c r="H127" s="34"/>
      <c r="I127" s="34"/>
      <c r="J127" s="34"/>
      <c r="K127" s="34"/>
      <c r="L127" s="34"/>
      <c r="M127" s="34"/>
      <c r="N127" s="34"/>
      <c r="O127" s="34"/>
      <c r="P127" s="34"/>
      <c r="Q127" s="34"/>
      <c r="R127" s="34"/>
      <c r="S127" s="34"/>
    </row>
    <row r="128" spans="1:19" x14ac:dyDescent="0.25">
      <c r="A128" s="24"/>
      <c r="B128" s="34"/>
      <c r="C128" s="34"/>
      <c r="D128" s="34"/>
      <c r="E128" s="34"/>
      <c r="F128" s="34"/>
      <c r="G128" s="34"/>
      <c r="H128" s="34"/>
      <c r="I128" s="34"/>
      <c r="J128" s="34"/>
      <c r="K128" s="34"/>
      <c r="L128" s="34"/>
      <c r="M128" s="34"/>
      <c r="N128" s="34"/>
      <c r="O128" s="34"/>
      <c r="P128" s="34"/>
      <c r="Q128" s="34"/>
      <c r="R128" s="34"/>
      <c r="S128" s="34"/>
    </row>
    <row r="129" spans="1:19" x14ac:dyDescent="0.25">
      <c r="A129" s="24"/>
      <c r="B129" s="34"/>
      <c r="C129" s="34"/>
      <c r="D129" s="34"/>
      <c r="E129" s="34"/>
      <c r="F129" s="34"/>
      <c r="G129" s="34"/>
      <c r="H129" s="34"/>
      <c r="I129" s="34"/>
      <c r="J129" s="34"/>
      <c r="K129" s="34"/>
      <c r="L129" s="34"/>
      <c r="M129" s="34"/>
      <c r="N129" s="34"/>
      <c r="O129" s="34"/>
      <c r="P129" s="34"/>
      <c r="Q129" s="34"/>
      <c r="R129" s="34"/>
      <c r="S129" s="34"/>
    </row>
    <row r="130" spans="1:19" x14ac:dyDescent="0.25">
      <c r="A130" s="24"/>
      <c r="B130" s="34"/>
      <c r="C130" s="34"/>
      <c r="D130" s="34"/>
      <c r="E130" s="34"/>
      <c r="F130" s="34"/>
      <c r="G130" s="34"/>
      <c r="H130" s="34"/>
      <c r="I130" s="34"/>
      <c r="J130" s="34"/>
      <c r="K130" s="34"/>
      <c r="L130" s="34"/>
      <c r="M130" s="34"/>
      <c r="N130" s="34"/>
      <c r="O130" s="34"/>
      <c r="P130" s="34"/>
      <c r="Q130" s="34"/>
      <c r="R130" s="34"/>
      <c r="S130" s="34"/>
    </row>
    <row r="131" spans="1:19" x14ac:dyDescent="0.25">
      <c r="A131" s="24"/>
      <c r="B131" s="34"/>
      <c r="C131" s="34"/>
      <c r="D131" s="34"/>
      <c r="E131" s="34"/>
      <c r="F131" s="34"/>
      <c r="G131" s="34"/>
      <c r="H131" s="34"/>
      <c r="I131" s="34"/>
      <c r="J131" s="34"/>
      <c r="K131" s="34"/>
      <c r="L131" s="34"/>
      <c r="M131" s="34"/>
      <c r="N131" s="34"/>
      <c r="O131" s="34"/>
      <c r="P131" s="34"/>
      <c r="Q131" s="34"/>
      <c r="R131" s="34"/>
      <c r="S131" s="34"/>
    </row>
    <row r="132" spans="1:19" x14ac:dyDescent="0.25">
      <c r="A132" s="24"/>
      <c r="B132" s="34"/>
      <c r="C132" s="34"/>
      <c r="D132" s="34"/>
      <c r="E132" s="34"/>
      <c r="F132" s="34"/>
      <c r="G132" s="34"/>
      <c r="H132" s="34"/>
      <c r="I132" s="34"/>
      <c r="J132" s="34"/>
      <c r="K132" s="34"/>
      <c r="L132" s="34"/>
      <c r="M132" s="34"/>
      <c r="N132" s="34"/>
      <c r="O132" s="34"/>
      <c r="P132" s="34"/>
      <c r="Q132" s="34"/>
      <c r="R132" s="34"/>
      <c r="S132" s="34"/>
    </row>
    <row r="133" spans="1:19" x14ac:dyDescent="0.25">
      <c r="A133" s="24"/>
      <c r="B133" s="34"/>
      <c r="C133" s="34"/>
      <c r="D133" s="34"/>
      <c r="E133" s="34"/>
      <c r="F133" s="34"/>
      <c r="G133" s="34"/>
      <c r="H133" s="34"/>
      <c r="I133" s="34"/>
      <c r="J133" s="34"/>
      <c r="K133" s="34"/>
      <c r="L133" s="34"/>
      <c r="M133" s="34"/>
      <c r="N133" s="34"/>
      <c r="O133" s="34"/>
      <c r="P133" s="34"/>
      <c r="Q133" s="34"/>
      <c r="R133" s="34"/>
      <c r="S133" s="34"/>
    </row>
    <row r="134" spans="1:19" x14ac:dyDescent="0.25">
      <c r="A134" s="24"/>
      <c r="B134" s="34"/>
      <c r="C134" s="34"/>
      <c r="D134" s="34"/>
      <c r="E134" s="34"/>
      <c r="F134" s="34"/>
      <c r="G134" s="34"/>
      <c r="H134" s="34"/>
      <c r="I134" s="34"/>
      <c r="J134" s="34"/>
      <c r="K134" s="34"/>
      <c r="L134" s="34"/>
      <c r="M134" s="34"/>
      <c r="N134" s="34"/>
      <c r="O134" s="34"/>
      <c r="P134" s="34"/>
      <c r="Q134" s="34"/>
      <c r="R134" s="34"/>
      <c r="S134" s="34"/>
    </row>
    <row r="135" spans="1:19" x14ac:dyDescent="0.25">
      <c r="A135" s="24"/>
      <c r="B135" s="34"/>
      <c r="C135" s="34"/>
      <c r="D135" s="34"/>
      <c r="E135" s="34"/>
      <c r="F135" s="34"/>
      <c r="G135" s="34"/>
      <c r="H135" s="34"/>
      <c r="I135" s="34"/>
      <c r="J135" s="34"/>
      <c r="K135" s="34"/>
      <c r="L135" s="34"/>
      <c r="M135" s="34"/>
      <c r="N135" s="34"/>
      <c r="O135" s="34"/>
      <c r="P135" s="34"/>
      <c r="Q135" s="34"/>
      <c r="R135" s="34"/>
      <c r="S135" s="34"/>
    </row>
    <row r="136" spans="1:19" x14ac:dyDescent="0.25">
      <c r="A136" s="24"/>
      <c r="B136" s="34"/>
      <c r="C136" s="34"/>
      <c r="D136" s="34"/>
      <c r="E136" s="34"/>
      <c r="F136" s="34"/>
      <c r="G136" s="34"/>
      <c r="H136" s="34"/>
      <c r="I136" s="34"/>
      <c r="J136" s="34"/>
      <c r="K136" s="34"/>
      <c r="L136" s="34"/>
      <c r="M136" s="34"/>
      <c r="N136" s="34"/>
      <c r="O136" s="34"/>
      <c r="P136" s="34"/>
      <c r="Q136" s="34"/>
      <c r="R136" s="34"/>
      <c r="S136" s="34"/>
    </row>
    <row r="137" spans="1:19" x14ac:dyDescent="0.25">
      <c r="A137" s="24"/>
      <c r="B137" s="34"/>
      <c r="C137" s="34"/>
      <c r="D137" s="34"/>
      <c r="E137" s="34"/>
      <c r="F137" s="34"/>
      <c r="G137" s="34"/>
      <c r="H137" s="34"/>
      <c r="I137" s="34"/>
      <c r="J137" s="34"/>
      <c r="K137" s="34"/>
      <c r="L137" s="34"/>
      <c r="M137" s="34"/>
      <c r="N137" s="34"/>
      <c r="O137" s="34"/>
      <c r="P137" s="34"/>
      <c r="Q137" s="34"/>
      <c r="R137" s="34"/>
      <c r="S137" s="34"/>
    </row>
    <row r="138" spans="1:19" x14ac:dyDescent="0.25">
      <c r="A138" s="24"/>
      <c r="B138" s="34"/>
      <c r="C138" s="34"/>
      <c r="D138" s="34"/>
      <c r="E138" s="34"/>
      <c r="F138" s="34"/>
      <c r="G138" s="34"/>
      <c r="H138" s="34"/>
      <c r="I138" s="34"/>
      <c r="J138" s="34"/>
      <c r="K138" s="34"/>
      <c r="L138" s="34"/>
      <c r="M138" s="34"/>
      <c r="N138" s="34"/>
      <c r="O138" s="34"/>
      <c r="P138" s="34"/>
      <c r="Q138" s="34"/>
      <c r="R138" s="34"/>
      <c r="S138" s="34"/>
    </row>
    <row r="139" spans="1:19" x14ac:dyDescent="0.25">
      <c r="A139" s="24"/>
      <c r="B139" s="34"/>
      <c r="C139" s="34"/>
      <c r="D139" s="34"/>
      <c r="E139" s="34"/>
      <c r="F139" s="34"/>
      <c r="G139" s="34"/>
      <c r="H139" s="34"/>
      <c r="I139" s="34"/>
      <c r="J139" s="34"/>
      <c r="K139" s="34"/>
      <c r="L139" s="34"/>
      <c r="M139" s="34"/>
      <c r="N139" s="34"/>
      <c r="O139" s="34"/>
      <c r="P139" s="34"/>
      <c r="Q139" s="34"/>
      <c r="R139" s="34"/>
      <c r="S139" s="34"/>
    </row>
    <row r="140" spans="1:19" x14ac:dyDescent="0.25">
      <c r="A140" s="24"/>
      <c r="B140" s="34"/>
      <c r="C140" s="34"/>
      <c r="D140" s="34"/>
      <c r="E140" s="34"/>
      <c r="F140" s="34"/>
      <c r="G140" s="34"/>
      <c r="H140" s="34"/>
      <c r="I140" s="34"/>
      <c r="J140" s="34"/>
      <c r="K140" s="34"/>
      <c r="L140" s="34"/>
      <c r="M140" s="34"/>
      <c r="N140" s="34"/>
      <c r="O140" s="34"/>
      <c r="P140" s="34"/>
      <c r="Q140" s="34"/>
      <c r="R140" s="34"/>
      <c r="S140" s="34"/>
    </row>
    <row r="141" spans="1:19" x14ac:dyDescent="0.25">
      <c r="A141" s="24"/>
      <c r="B141" s="34"/>
      <c r="C141" s="34"/>
      <c r="D141" s="34"/>
      <c r="E141" s="34"/>
      <c r="F141" s="34"/>
      <c r="G141" s="34"/>
      <c r="H141" s="34"/>
      <c r="I141" s="34"/>
      <c r="J141" s="34"/>
      <c r="K141" s="34"/>
      <c r="L141" s="34"/>
      <c r="M141" s="34"/>
      <c r="N141" s="34"/>
      <c r="O141" s="34"/>
      <c r="P141" s="34"/>
      <c r="Q141" s="34"/>
      <c r="R141" s="34"/>
      <c r="S141" s="34"/>
    </row>
    <row r="142" spans="1:19" x14ac:dyDescent="0.25">
      <c r="A142" s="24"/>
      <c r="B142" s="34"/>
      <c r="C142" s="34"/>
      <c r="D142" s="34"/>
      <c r="E142" s="34"/>
      <c r="F142" s="34"/>
      <c r="G142" s="34"/>
      <c r="H142" s="34"/>
      <c r="I142" s="34"/>
      <c r="J142" s="34"/>
      <c r="K142" s="34"/>
      <c r="L142" s="34"/>
      <c r="M142" s="34"/>
      <c r="N142" s="34"/>
      <c r="O142" s="34"/>
      <c r="P142" s="34"/>
      <c r="Q142" s="34"/>
      <c r="R142" s="34"/>
      <c r="S142" s="34"/>
    </row>
    <row r="143" spans="1:19" x14ac:dyDescent="0.25">
      <c r="A143" s="24"/>
      <c r="B143" s="34"/>
      <c r="C143" s="34"/>
      <c r="D143" s="34"/>
      <c r="E143" s="34"/>
      <c r="F143" s="34"/>
      <c r="G143" s="34"/>
      <c r="H143" s="34"/>
      <c r="I143" s="34"/>
      <c r="J143" s="34"/>
      <c r="K143" s="34"/>
      <c r="L143" s="34"/>
      <c r="M143" s="34"/>
      <c r="N143" s="34"/>
      <c r="O143" s="34"/>
      <c r="P143" s="34"/>
      <c r="Q143" s="34"/>
      <c r="R143" s="34"/>
      <c r="S143" s="34"/>
    </row>
    <row r="144" spans="1:19" x14ac:dyDescent="0.25">
      <c r="A144" s="24"/>
      <c r="B144" s="34"/>
      <c r="C144" s="34"/>
      <c r="D144" s="34"/>
      <c r="E144" s="34"/>
      <c r="F144" s="34"/>
      <c r="G144" s="34"/>
      <c r="H144" s="34"/>
      <c r="I144" s="34"/>
      <c r="J144" s="34"/>
      <c r="K144" s="34"/>
      <c r="L144" s="34"/>
      <c r="M144" s="34"/>
      <c r="N144" s="34"/>
      <c r="O144" s="34"/>
      <c r="P144" s="34"/>
      <c r="Q144" s="34"/>
      <c r="R144" s="34"/>
      <c r="S144" s="34"/>
    </row>
    <row r="145" spans="1:19" x14ac:dyDescent="0.25">
      <c r="A145" s="24"/>
      <c r="B145" s="34"/>
      <c r="C145" s="34"/>
      <c r="D145" s="34"/>
      <c r="E145" s="34"/>
      <c r="F145" s="34"/>
      <c r="G145" s="34"/>
      <c r="H145" s="34"/>
      <c r="I145" s="34"/>
      <c r="J145" s="34"/>
      <c r="K145" s="34"/>
      <c r="L145" s="34"/>
      <c r="M145" s="34"/>
      <c r="N145" s="34"/>
      <c r="O145" s="34"/>
      <c r="P145" s="34"/>
      <c r="Q145" s="34"/>
      <c r="R145" s="34"/>
      <c r="S145" s="34"/>
    </row>
    <row r="146" spans="1:19" x14ac:dyDescent="0.25">
      <c r="A146" s="24"/>
      <c r="B146" s="34"/>
      <c r="C146" s="34"/>
      <c r="D146" s="34"/>
      <c r="E146" s="34"/>
      <c r="F146" s="34"/>
      <c r="G146" s="34"/>
      <c r="H146" s="34"/>
      <c r="I146" s="34"/>
      <c r="J146" s="34"/>
      <c r="K146" s="34"/>
      <c r="L146" s="34"/>
      <c r="M146" s="34"/>
      <c r="N146" s="34"/>
      <c r="O146" s="34"/>
      <c r="P146" s="34"/>
      <c r="Q146" s="34"/>
      <c r="R146" s="34"/>
      <c r="S146" s="34"/>
    </row>
    <row r="147" spans="1:19" x14ac:dyDescent="0.25">
      <c r="A147" s="24"/>
      <c r="B147" s="34"/>
      <c r="C147" s="34"/>
      <c r="D147" s="34"/>
      <c r="E147" s="34"/>
      <c r="F147" s="34"/>
      <c r="G147" s="34"/>
      <c r="H147" s="34"/>
      <c r="I147" s="34"/>
      <c r="J147" s="34"/>
      <c r="K147" s="34"/>
      <c r="L147" s="34"/>
      <c r="M147" s="34"/>
      <c r="N147" s="34"/>
      <c r="O147" s="34"/>
      <c r="P147" s="34"/>
      <c r="Q147" s="34"/>
      <c r="R147" s="34"/>
      <c r="S147" s="34"/>
    </row>
    <row r="148" spans="1:19" x14ac:dyDescent="0.25">
      <c r="A148" s="24"/>
      <c r="B148" s="34"/>
      <c r="C148" s="34"/>
      <c r="D148" s="34"/>
      <c r="E148" s="34"/>
      <c r="F148" s="34"/>
      <c r="G148" s="34"/>
      <c r="H148" s="34"/>
      <c r="I148" s="34"/>
      <c r="J148" s="34"/>
      <c r="K148" s="34"/>
      <c r="L148" s="34"/>
      <c r="M148" s="34"/>
      <c r="N148" s="34"/>
      <c r="O148" s="34"/>
      <c r="P148" s="34"/>
      <c r="Q148" s="34"/>
      <c r="R148" s="34"/>
      <c r="S148" s="34"/>
    </row>
    <row r="149" spans="1:19" x14ac:dyDescent="0.25">
      <c r="A149" s="24"/>
      <c r="B149" s="34"/>
      <c r="C149" s="34"/>
      <c r="D149" s="34"/>
      <c r="E149" s="34"/>
      <c r="F149" s="34"/>
      <c r="G149" s="34"/>
      <c r="H149" s="34"/>
      <c r="I149" s="34"/>
      <c r="J149" s="34"/>
      <c r="K149" s="34"/>
      <c r="L149" s="34"/>
      <c r="M149" s="34"/>
      <c r="N149" s="34"/>
      <c r="O149" s="34"/>
      <c r="P149" s="34"/>
      <c r="Q149" s="34"/>
      <c r="R149" s="34"/>
      <c r="S149" s="34"/>
    </row>
    <row r="150" spans="1:19" x14ac:dyDescent="0.25">
      <c r="A150" s="24"/>
      <c r="B150" s="34"/>
      <c r="C150" s="34"/>
      <c r="D150" s="34"/>
      <c r="E150" s="34"/>
      <c r="F150" s="34"/>
      <c r="G150" s="34"/>
      <c r="H150" s="34"/>
      <c r="I150" s="34"/>
      <c r="J150" s="34"/>
      <c r="K150" s="34"/>
      <c r="L150" s="34"/>
      <c r="M150" s="34"/>
      <c r="N150" s="34"/>
      <c r="O150" s="34"/>
      <c r="P150" s="34"/>
      <c r="Q150" s="34"/>
      <c r="R150" s="34"/>
      <c r="S150" s="34"/>
    </row>
    <row r="151" spans="1:19" x14ac:dyDescent="0.25">
      <c r="A151" s="24"/>
      <c r="B151" s="34"/>
      <c r="C151" s="34"/>
      <c r="D151" s="34"/>
      <c r="E151" s="34"/>
      <c r="F151" s="34"/>
      <c r="G151" s="34"/>
      <c r="H151" s="34"/>
      <c r="I151" s="34"/>
      <c r="J151" s="34"/>
      <c r="K151" s="34"/>
      <c r="L151" s="34"/>
      <c r="M151" s="34"/>
      <c r="N151" s="34"/>
      <c r="O151" s="34"/>
      <c r="P151" s="34"/>
      <c r="Q151" s="34"/>
      <c r="R151" s="34"/>
      <c r="S151" s="34"/>
    </row>
    <row r="152" spans="1:19" x14ac:dyDescent="0.25">
      <c r="A152" s="24"/>
      <c r="B152" s="34"/>
      <c r="C152" s="34"/>
      <c r="D152" s="34"/>
      <c r="E152" s="34"/>
      <c r="F152" s="34"/>
      <c r="G152" s="34"/>
      <c r="H152" s="34"/>
      <c r="I152" s="34"/>
      <c r="J152" s="34"/>
      <c r="K152" s="34"/>
      <c r="L152" s="34"/>
      <c r="M152" s="34"/>
      <c r="N152" s="34"/>
      <c r="O152" s="34"/>
      <c r="P152" s="34"/>
      <c r="Q152" s="34"/>
      <c r="R152" s="34"/>
      <c r="S152" s="34"/>
    </row>
    <row r="153" spans="1:19" x14ac:dyDescent="0.25">
      <c r="A153" s="24"/>
      <c r="B153" s="34"/>
      <c r="C153" s="34"/>
      <c r="D153" s="34"/>
      <c r="E153" s="34"/>
      <c r="F153" s="34"/>
      <c r="G153" s="34"/>
      <c r="H153" s="34"/>
      <c r="I153" s="34"/>
      <c r="J153" s="34"/>
      <c r="K153" s="34"/>
      <c r="L153" s="34"/>
      <c r="M153" s="34"/>
      <c r="N153" s="34"/>
      <c r="O153" s="34"/>
      <c r="P153" s="34"/>
      <c r="Q153" s="34"/>
      <c r="R153" s="34"/>
      <c r="S153" s="34"/>
    </row>
    <row r="154" spans="1:19" x14ac:dyDescent="0.25">
      <c r="A154" s="24"/>
      <c r="B154" s="34"/>
      <c r="C154" s="34"/>
      <c r="D154" s="34"/>
      <c r="E154" s="34"/>
      <c r="F154" s="34"/>
      <c r="G154" s="34"/>
      <c r="H154" s="34"/>
      <c r="I154" s="34"/>
      <c r="J154" s="34"/>
      <c r="K154" s="34"/>
      <c r="L154" s="34"/>
      <c r="M154" s="34"/>
      <c r="N154" s="34"/>
      <c r="O154" s="34"/>
      <c r="P154" s="34"/>
      <c r="Q154" s="34"/>
      <c r="R154" s="34"/>
      <c r="S154" s="34"/>
    </row>
    <row r="155" spans="1:19" x14ac:dyDescent="0.25">
      <c r="A155" s="24"/>
      <c r="B155" s="34"/>
      <c r="C155" s="34"/>
      <c r="D155" s="34"/>
      <c r="E155" s="34"/>
      <c r="F155" s="34"/>
      <c r="G155" s="34"/>
      <c r="H155" s="34"/>
      <c r="I155" s="34"/>
      <c r="J155" s="34"/>
      <c r="K155" s="34"/>
      <c r="L155" s="34"/>
      <c r="M155" s="34"/>
      <c r="N155" s="34"/>
      <c r="O155" s="34"/>
      <c r="P155" s="34"/>
      <c r="Q155" s="34"/>
      <c r="R155" s="34"/>
      <c r="S155" s="34"/>
    </row>
    <row r="156" spans="1:19" x14ac:dyDescent="0.25">
      <c r="A156" s="24"/>
      <c r="B156" s="34"/>
      <c r="C156" s="34"/>
      <c r="D156" s="34"/>
      <c r="E156" s="34"/>
      <c r="F156" s="34"/>
      <c r="G156" s="34"/>
      <c r="H156" s="34"/>
      <c r="I156" s="34"/>
      <c r="J156" s="34"/>
      <c r="K156" s="34"/>
      <c r="L156" s="34"/>
      <c r="M156" s="34"/>
      <c r="N156" s="34"/>
      <c r="O156" s="34"/>
      <c r="P156" s="34"/>
      <c r="Q156" s="34"/>
      <c r="R156" s="34"/>
      <c r="S156" s="34"/>
    </row>
    <row r="157" spans="1:19" x14ac:dyDescent="0.25">
      <c r="A157" s="24"/>
      <c r="B157" s="34"/>
      <c r="C157" s="34"/>
      <c r="D157" s="34"/>
      <c r="E157" s="34"/>
      <c r="F157" s="34"/>
      <c r="G157" s="34"/>
      <c r="H157" s="34"/>
      <c r="I157" s="34"/>
      <c r="J157" s="34"/>
      <c r="K157" s="34"/>
      <c r="L157" s="34"/>
      <c r="M157" s="34"/>
      <c r="N157" s="34"/>
      <c r="O157" s="34"/>
      <c r="P157" s="34"/>
      <c r="Q157" s="34"/>
      <c r="R157" s="34"/>
      <c r="S157" s="34"/>
    </row>
    <row r="158" spans="1:19" x14ac:dyDescent="0.25">
      <c r="A158" s="24"/>
      <c r="B158" s="34"/>
      <c r="C158" s="34"/>
      <c r="D158" s="34"/>
      <c r="E158" s="34"/>
      <c r="F158" s="34"/>
      <c r="G158" s="34"/>
      <c r="H158" s="34"/>
      <c r="I158" s="34"/>
      <c r="J158" s="34"/>
      <c r="K158" s="34"/>
      <c r="L158" s="34"/>
      <c r="M158" s="34"/>
      <c r="N158" s="34"/>
      <c r="O158" s="34"/>
      <c r="P158" s="34"/>
      <c r="Q158" s="34"/>
      <c r="R158" s="34"/>
      <c r="S158" s="34"/>
    </row>
    <row r="159" spans="1:19" x14ac:dyDescent="0.25">
      <c r="A159" s="143"/>
      <c r="B159" s="143"/>
      <c r="C159" s="143"/>
      <c r="D159" s="24"/>
      <c r="E159" s="24"/>
      <c r="F159" s="24"/>
      <c r="G159" s="24"/>
      <c r="H159" s="24"/>
      <c r="I159" s="24"/>
      <c r="J159" s="24"/>
      <c r="K159" s="24"/>
      <c r="L159" s="24"/>
      <c r="M159" s="24"/>
      <c r="N159" s="24"/>
      <c r="O159" s="24"/>
      <c r="P159" s="24"/>
      <c r="Q159" s="24"/>
      <c r="R159" s="24"/>
      <c r="S159" s="24"/>
    </row>
    <row r="160" spans="1:19" x14ac:dyDescent="0.25">
      <c r="A160" s="24"/>
      <c r="B160" s="146" t="s">
        <v>510</v>
      </c>
      <c r="C160" s="146"/>
      <c r="D160" s="146"/>
      <c r="E160" s="146"/>
      <c r="F160" s="146"/>
      <c r="G160" s="146"/>
      <c r="H160" s="146"/>
      <c r="I160" s="146"/>
      <c r="J160" s="146"/>
      <c r="K160" s="146"/>
      <c r="L160" s="146"/>
      <c r="M160" s="146"/>
      <c r="N160" s="146"/>
      <c r="O160" s="146"/>
      <c r="P160" s="146"/>
      <c r="Q160" s="146"/>
      <c r="R160" s="146"/>
      <c r="S160" s="146"/>
    </row>
  </sheetData>
  <autoFilter ref="A9:S91" xr:uid="{31404310-1FAE-4AA8-8B05-E298E48E8D65}"/>
  <mergeCells count="30">
    <mergeCell ref="A159:C159"/>
    <mergeCell ref="B160:S160"/>
    <mergeCell ref="M8:M9"/>
    <mergeCell ref="K8:K9"/>
    <mergeCell ref="L8:L9"/>
    <mergeCell ref="N8:N9"/>
    <mergeCell ref="O8:Q8"/>
    <mergeCell ref="R8:R9"/>
    <mergeCell ref="S8:S9"/>
    <mergeCell ref="E8:E9"/>
    <mergeCell ref="F8:F9"/>
    <mergeCell ref="G8:G9"/>
    <mergeCell ref="H8:H9"/>
    <mergeCell ref="I8:I9"/>
    <mergeCell ref="J8:J9"/>
    <mergeCell ref="D8:D9"/>
    <mergeCell ref="A5:C5"/>
    <mergeCell ref="A6:C6"/>
    <mergeCell ref="A7:C7"/>
    <mergeCell ref="B8:B9"/>
    <mergeCell ref="C8:C9"/>
    <mergeCell ref="A2:B2"/>
    <mergeCell ref="C2:C4"/>
    <mergeCell ref="D2:Q2"/>
    <mergeCell ref="R2:S2"/>
    <mergeCell ref="A3:B3"/>
    <mergeCell ref="D3:Q3"/>
    <mergeCell ref="R3:S3"/>
    <mergeCell ref="A4:B4"/>
    <mergeCell ref="D4:Q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E63D-A6F9-4766-BD48-9B8A266A9966}">
  <dimension ref="A1:B40"/>
  <sheetViews>
    <sheetView topLeftCell="A15" workbookViewId="0">
      <selection activeCell="A34" sqref="A34"/>
    </sheetView>
  </sheetViews>
  <sheetFormatPr baseColWidth="10" defaultColWidth="11.42578125" defaultRowHeight="15" x14ac:dyDescent="0.25"/>
  <cols>
    <col min="1" max="1" width="100.85546875" customWidth="1"/>
    <col min="2" max="2" width="37.5703125" customWidth="1"/>
  </cols>
  <sheetData>
    <row r="1" spans="1:2" x14ac:dyDescent="0.25">
      <c r="A1" s="39" t="s">
        <v>511</v>
      </c>
      <c r="B1" s="39" t="s">
        <v>512</v>
      </c>
    </row>
    <row r="2" spans="1:2" x14ac:dyDescent="0.25">
      <c r="A2" s="15" t="s">
        <v>513</v>
      </c>
      <c r="B2" s="21" t="s">
        <v>514</v>
      </c>
    </row>
    <row r="3" spans="1:2" x14ac:dyDescent="0.25">
      <c r="A3" s="15" t="s">
        <v>515</v>
      </c>
      <c r="B3" s="21" t="s">
        <v>516</v>
      </c>
    </row>
    <row r="4" spans="1:2" x14ac:dyDescent="0.25">
      <c r="A4" s="15" t="s">
        <v>517</v>
      </c>
      <c r="B4" s="21"/>
    </row>
    <row r="5" spans="1:2" x14ac:dyDescent="0.25">
      <c r="A5" s="15" t="s">
        <v>518</v>
      </c>
      <c r="B5" s="21" t="s">
        <v>519</v>
      </c>
    </row>
    <row r="6" spans="1:2" x14ac:dyDescent="0.25">
      <c r="A6" s="15" t="s">
        <v>520</v>
      </c>
      <c r="B6" s="21" t="s">
        <v>521</v>
      </c>
    </row>
    <row r="7" spans="1:2" x14ac:dyDescent="0.25">
      <c r="A7" s="15" t="s">
        <v>522</v>
      </c>
      <c r="B7" s="21" t="s">
        <v>523</v>
      </c>
    </row>
    <row r="8" spans="1:2" x14ac:dyDescent="0.25">
      <c r="A8" s="15" t="s">
        <v>524</v>
      </c>
      <c r="B8" s="21" t="s">
        <v>525</v>
      </c>
    </row>
    <row r="9" spans="1:2" x14ac:dyDescent="0.25">
      <c r="A9" s="15" t="s">
        <v>526</v>
      </c>
      <c r="B9" s="21" t="s">
        <v>527</v>
      </c>
    </row>
    <row r="10" spans="1:2" x14ac:dyDescent="0.25">
      <c r="A10" s="15" t="s">
        <v>528</v>
      </c>
      <c r="B10" s="21" t="s">
        <v>529</v>
      </c>
    </row>
    <row r="11" spans="1:2" x14ac:dyDescent="0.25">
      <c r="A11" s="15" t="s">
        <v>530</v>
      </c>
      <c r="B11" s="21" t="s">
        <v>531</v>
      </c>
    </row>
    <row r="12" spans="1:2" x14ac:dyDescent="0.25">
      <c r="A12" s="15" t="s">
        <v>532</v>
      </c>
      <c r="B12" s="21"/>
    </row>
    <row r="13" spans="1:2" x14ac:dyDescent="0.25">
      <c r="A13" s="15" t="s">
        <v>533</v>
      </c>
      <c r="B13" s="21" t="s">
        <v>534</v>
      </c>
    </row>
    <row r="14" spans="1:2" x14ac:dyDescent="0.25">
      <c r="A14" s="15" t="s">
        <v>535</v>
      </c>
      <c r="B14" s="21"/>
    </row>
    <row r="15" spans="1:2" x14ac:dyDescent="0.25">
      <c r="A15" s="15" t="s">
        <v>536</v>
      </c>
      <c r="B15" s="21"/>
    </row>
    <row r="16" spans="1:2" x14ac:dyDescent="0.25">
      <c r="A16" s="40" t="s">
        <v>537</v>
      </c>
      <c r="B16" s="21" t="s">
        <v>538</v>
      </c>
    </row>
    <row r="17" spans="1:2" ht="30" x14ac:dyDescent="0.25">
      <c r="A17" s="15" t="s">
        <v>539</v>
      </c>
      <c r="B17" s="42" t="s">
        <v>540</v>
      </c>
    </row>
    <row r="18" spans="1:2" ht="30" x14ac:dyDescent="0.25">
      <c r="A18" s="15" t="s">
        <v>541</v>
      </c>
      <c r="B18" s="42" t="s">
        <v>542</v>
      </c>
    </row>
    <row r="19" spans="1:2" x14ac:dyDescent="0.25">
      <c r="A19" s="15" t="s">
        <v>543</v>
      </c>
      <c r="B19" s="21"/>
    </row>
    <row r="20" spans="1:2" x14ac:dyDescent="0.25">
      <c r="A20" s="15" t="s">
        <v>544</v>
      </c>
      <c r="B20" s="21"/>
    </row>
    <row r="21" spans="1:2" x14ac:dyDescent="0.25">
      <c r="A21" s="15" t="s">
        <v>545</v>
      </c>
      <c r="B21" s="21" t="s">
        <v>546</v>
      </c>
    </row>
    <row r="22" spans="1:2" x14ac:dyDescent="0.25">
      <c r="A22" s="40" t="s">
        <v>547</v>
      </c>
      <c r="B22" s="21" t="s">
        <v>548</v>
      </c>
    </row>
    <row r="23" spans="1:2" x14ac:dyDescent="0.25">
      <c r="A23" s="15" t="s">
        <v>549</v>
      </c>
      <c r="B23" s="21" t="s">
        <v>550</v>
      </c>
    </row>
    <row r="24" spans="1:2" x14ac:dyDescent="0.25">
      <c r="A24" s="15" t="s">
        <v>551</v>
      </c>
      <c r="B24" s="21" t="s">
        <v>552</v>
      </c>
    </row>
    <row r="25" spans="1:2" x14ac:dyDescent="0.25">
      <c r="A25" s="15" t="s">
        <v>553</v>
      </c>
      <c r="B25" s="21" t="s">
        <v>554</v>
      </c>
    </row>
    <row r="26" spans="1:2" x14ac:dyDescent="0.25">
      <c r="A26" s="40" t="s">
        <v>555</v>
      </c>
      <c r="B26" s="21" t="s">
        <v>556</v>
      </c>
    </row>
    <row r="27" spans="1:2" ht="30" x14ac:dyDescent="0.25">
      <c r="A27" s="15" t="s">
        <v>557</v>
      </c>
      <c r="B27" s="42" t="s">
        <v>558</v>
      </c>
    </row>
    <row r="28" spans="1:2" x14ac:dyDescent="0.25">
      <c r="A28" s="15" t="s">
        <v>559</v>
      </c>
      <c r="B28" s="21" t="s">
        <v>560</v>
      </c>
    </row>
    <row r="29" spans="1:2" x14ac:dyDescent="0.25">
      <c r="A29" s="15" t="s">
        <v>561</v>
      </c>
      <c r="B29" s="21" t="s">
        <v>562</v>
      </c>
    </row>
    <row r="30" spans="1:2" ht="45" x14ac:dyDescent="0.25">
      <c r="A30" s="15" t="s">
        <v>563</v>
      </c>
      <c r="B30" s="42" t="s">
        <v>564</v>
      </c>
    </row>
    <row r="31" spans="1:2" ht="30" x14ac:dyDescent="0.25">
      <c r="A31" s="15" t="s">
        <v>565</v>
      </c>
      <c r="B31" s="43" t="s">
        <v>566</v>
      </c>
    </row>
    <row r="32" spans="1:2" x14ac:dyDescent="0.25">
      <c r="A32" s="15" t="s">
        <v>567</v>
      </c>
      <c r="B32" s="21" t="s">
        <v>568</v>
      </c>
    </row>
    <row r="33" spans="1:2" x14ac:dyDescent="0.25">
      <c r="A33" s="40" t="s">
        <v>569</v>
      </c>
      <c r="B33" s="21"/>
    </row>
    <row r="34" spans="1:2" x14ac:dyDescent="0.25">
      <c r="A34" s="15" t="s">
        <v>570</v>
      </c>
      <c r="B34" s="21" t="s">
        <v>571</v>
      </c>
    </row>
    <row r="35" spans="1:2" x14ac:dyDescent="0.25">
      <c r="A35" s="15" t="s">
        <v>572</v>
      </c>
      <c r="B35" s="21" t="s">
        <v>573</v>
      </c>
    </row>
    <row r="36" spans="1:2" x14ac:dyDescent="0.25">
      <c r="A36" s="40" t="s">
        <v>574</v>
      </c>
      <c r="B36" s="44" t="s">
        <v>575</v>
      </c>
    </row>
    <row r="37" spans="1:2" x14ac:dyDescent="0.25">
      <c r="A37" s="15" t="s">
        <v>576</v>
      </c>
      <c r="B37" s="44" t="s">
        <v>577</v>
      </c>
    </row>
    <row r="38" spans="1:2" x14ac:dyDescent="0.25">
      <c r="A38" s="15" t="s">
        <v>578</v>
      </c>
      <c r="B38" s="44" t="s">
        <v>579</v>
      </c>
    </row>
    <row r="39" spans="1:2" x14ac:dyDescent="0.25">
      <c r="A39" s="15" t="s">
        <v>580</v>
      </c>
      <c r="B39" s="44" t="s">
        <v>581</v>
      </c>
    </row>
    <row r="40" spans="1:2" x14ac:dyDescent="0.25">
      <c r="A40" s="15" t="s">
        <v>582</v>
      </c>
      <c r="B40" s="44" t="s">
        <v>583</v>
      </c>
    </row>
  </sheetData>
  <autoFilter ref="A1:B40" xr:uid="{92AED15B-F638-4993-9C90-C9D3FBA4A4C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FDAB-4A42-4C97-8587-B7C0E0A10B6D}">
  <dimension ref="A1:R84"/>
  <sheetViews>
    <sheetView zoomScale="90" zoomScaleNormal="90" workbookViewId="0">
      <pane ySplit="2" topLeftCell="A81" activePane="bottomLeft" state="frozen"/>
      <selection pane="bottomLeft" activeCell="F1" sqref="F1:F2"/>
    </sheetView>
  </sheetViews>
  <sheetFormatPr baseColWidth="10" defaultColWidth="11.42578125" defaultRowHeight="15" x14ac:dyDescent="0.25"/>
  <cols>
    <col min="1" max="1" width="5.85546875" customWidth="1"/>
    <col min="2" max="2" width="37.140625" customWidth="1"/>
    <col min="3" max="3" width="17.42578125" customWidth="1"/>
    <col min="4" max="6" width="20.28515625" customWidth="1"/>
    <col min="7" max="7" width="18.140625" customWidth="1"/>
    <col min="8" max="8" width="39.42578125" customWidth="1"/>
    <col min="9" max="9" width="33.28515625" customWidth="1"/>
    <col min="10" max="10" width="51.5703125" customWidth="1"/>
    <col min="11" max="11" width="10.140625" customWidth="1"/>
    <col min="12" max="12" width="15.140625" customWidth="1"/>
    <col min="13" max="13" width="13.85546875" customWidth="1"/>
    <col min="14" max="16" width="11.42578125" customWidth="1"/>
    <col min="17" max="18" width="24.85546875" customWidth="1"/>
  </cols>
  <sheetData>
    <row r="1" spans="1:18" ht="18.75" x14ac:dyDescent="0.25">
      <c r="A1" s="122" t="s">
        <v>353</v>
      </c>
      <c r="B1" s="122" t="s">
        <v>23</v>
      </c>
      <c r="C1" s="118" t="s">
        <v>24</v>
      </c>
      <c r="D1" s="118" t="s">
        <v>25</v>
      </c>
      <c r="E1" s="118" t="s">
        <v>26</v>
      </c>
      <c r="F1" s="118" t="s">
        <v>27</v>
      </c>
      <c r="G1" s="118" t="s">
        <v>28</v>
      </c>
      <c r="H1" s="118" t="s">
        <v>29</v>
      </c>
      <c r="I1" s="118" t="s">
        <v>30</v>
      </c>
      <c r="J1" s="118" t="s">
        <v>31</v>
      </c>
      <c r="K1" s="118" t="s">
        <v>354</v>
      </c>
      <c r="L1" s="152" t="s">
        <v>355</v>
      </c>
      <c r="M1" s="118" t="s">
        <v>33</v>
      </c>
      <c r="N1" s="120" t="s">
        <v>584</v>
      </c>
      <c r="O1" s="121"/>
      <c r="P1" s="122"/>
      <c r="Q1" s="118" t="s">
        <v>357</v>
      </c>
      <c r="R1" s="118" t="s">
        <v>358</v>
      </c>
    </row>
    <row r="2" spans="1:18" x14ac:dyDescent="0.25">
      <c r="A2" s="126"/>
      <c r="B2" s="126"/>
      <c r="C2" s="119"/>
      <c r="D2" s="119"/>
      <c r="E2" s="119"/>
      <c r="F2" s="119"/>
      <c r="G2" s="119"/>
      <c r="H2" s="119"/>
      <c r="I2" s="119"/>
      <c r="J2" s="119"/>
      <c r="K2" s="119"/>
      <c r="L2" s="152"/>
      <c r="M2" s="119"/>
      <c r="N2" s="22" t="s">
        <v>363</v>
      </c>
      <c r="O2" s="22" t="s">
        <v>364</v>
      </c>
      <c r="P2" s="22" t="s">
        <v>365</v>
      </c>
      <c r="Q2" s="119"/>
      <c r="R2" s="119"/>
    </row>
    <row r="3" spans="1:18" ht="120" x14ac:dyDescent="0.25">
      <c r="A3" s="9">
        <v>1</v>
      </c>
      <c r="B3" s="4" t="s">
        <v>39</v>
      </c>
      <c r="C3" s="4" t="s">
        <v>40</v>
      </c>
      <c r="D3" s="2" t="s">
        <v>1</v>
      </c>
      <c r="E3" s="2" t="s">
        <v>41</v>
      </c>
      <c r="F3" s="2" t="s">
        <v>42</v>
      </c>
      <c r="G3" s="2" t="s">
        <v>43</v>
      </c>
      <c r="H3" s="2" t="s">
        <v>44</v>
      </c>
      <c r="I3" s="2" t="s">
        <v>45</v>
      </c>
      <c r="J3" s="2" t="s">
        <v>46</v>
      </c>
      <c r="K3" s="2">
        <v>80</v>
      </c>
      <c r="L3" s="2"/>
      <c r="M3" s="2" t="s">
        <v>47</v>
      </c>
      <c r="N3" s="2">
        <v>80</v>
      </c>
      <c r="O3" s="2">
        <v>80</v>
      </c>
      <c r="P3" s="2">
        <v>80</v>
      </c>
      <c r="Q3" s="2"/>
      <c r="R3" s="2"/>
    </row>
    <row r="4" spans="1:18" ht="120" x14ac:dyDescent="0.25">
      <c r="A4" s="9">
        <v>2</v>
      </c>
      <c r="B4" s="2" t="s">
        <v>39</v>
      </c>
      <c r="C4" s="4" t="s">
        <v>40</v>
      </c>
      <c r="D4" s="2" t="s">
        <v>49</v>
      </c>
      <c r="E4" s="2" t="s">
        <v>50</v>
      </c>
      <c r="F4" s="2" t="s">
        <v>42</v>
      </c>
      <c r="G4" s="2" t="s">
        <v>43</v>
      </c>
      <c r="H4" s="2" t="s">
        <v>51</v>
      </c>
      <c r="I4" s="2" t="s">
        <v>52</v>
      </c>
      <c r="J4" s="2" t="s">
        <v>53</v>
      </c>
      <c r="K4" s="2">
        <v>100</v>
      </c>
      <c r="L4" s="2"/>
      <c r="M4" s="2" t="s">
        <v>47</v>
      </c>
      <c r="N4" s="2">
        <v>0</v>
      </c>
      <c r="O4" s="2">
        <v>0</v>
      </c>
      <c r="P4" s="2">
        <v>100</v>
      </c>
      <c r="Q4" s="2"/>
      <c r="R4" s="2"/>
    </row>
    <row r="5" spans="1:18" ht="120" x14ac:dyDescent="0.25">
      <c r="A5" s="9">
        <v>3</v>
      </c>
      <c r="B5" s="2" t="s">
        <v>39</v>
      </c>
      <c r="C5" s="4" t="s">
        <v>40</v>
      </c>
      <c r="D5" s="2" t="s">
        <v>49</v>
      </c>
      <c r="E5" s="2" t="s">
        <v>50</v>
      </c>
      <c r="F5" s="2" t="s">
        <v>42</v>
      </c>
      <c r="G5" s="2" t="s">
        <v>43</v>
      </c>
      <c r="H5" s="2" t="s">
        <v>54</v>
      </c>
      <c r="I5" s="2" t="s">
        <v>55</v>
      </c>
      <c r="J5" s="2" t="s">
        <v>369</v>
      </c>
      <c r="K5" s="2">
        <v>80</v>
      </c>
      <c r="L5" s="2"/>
      <c r="M5" s="2" t="s">
        <v>47</v>
      </c>
      <c r="N5" s="2">
        <v>0</v>
      </c>
      <c r="O5" s="2">
        <v>0</v>
      </c>
      <c r="P5" s="2">
        <v>80</v>
      </c>
      <c r="Q5" s="2"/>
      <c r="R5" s="2"/>
    </row>
    <row r="6" spans="1:18" ht="120" x14ac:dyDescent="0.25">
      <c r="A6" s="9">
        <v>4</v>
      </c>
      <c r="B6" s="2" t="s">
        <v>39</v>
      </c>
      <c r="C6" s="4" t="s">
        <v>40</v>
      </c>
      <c r="D6" s="2" t="s">
        <v>2</v>
      </c>
      <c r="E6" s="2" t="s">
        <v>57</v>
      </c>
      <c r="F6" s="2" t="s">
        <v>42</v>
      </c>
      <c r="G6" s="2" t="s">
        <v>58</v>
      </c>
      <c r="H6" s="2" t="s">
        <v>59</v>
      </c>
      <c r="I6" s="2" t="s">
        <v>60</v>
      </c>
      <c r="J6" s="2" t="s">
        <v>61</v>
      </c>
      <c r="K6" s="2">
        <v>100</v>
      </c>
      <c r="L6" s="2"/>
      <c r="M6" s="2" t="s">
        <v>47</v>
      </c>
      <c r="N6" s="2">
        <v>0</v>
      </c>
      <c r="O6" s="2">
        <v>0</v>
      </c>
      <c r="P6" s="2">
        <v>100</v>
      </c>
      <c r="Q6" s="2"/>
      <c r="R6" s="2"/>
    </row>
    <row r="7" spans="1:18" ht="120" x14ac:dyDescent="0.25">
      <c r="A7" s="9">
        <v>5</v>
      </c>
      <c r="B7" s="2" t="s">
        <v>39</v>
      </c>
      <c r="C7" s="4" t="s">
        <v>40</v>
      </c>
      <c r="D7" s="2" t="s">
        <v>2</v>
      </c>
      <c r="E7" s="2" t="s">
        <v>57</v>
      </c>
      <c r="F7" s="2" t="s">
        <v>42</v>
      </c>
      <c r="G7" s="2" t="s">
        <v>58</v>
      </c>
      <c r="H7" s="2" t="s">
        <v>63</v>
      </c>
      <c r="I7" s="2" t="s">
        <v>64</v>
      </c>
      <c r="J7" s="2" t="s">
        <v>65</v>
      </c>
      <c r="K7" s="2">
        <v>3</v>
      </c>
      <c r="L7" s="2"/>
      <c r="M7" s="2" t="s">
        <v>66</v>
      </c>
      <c r="N7" s="2">
        <v>1</v>
      </c>
      <c r="O7" s="2">
        <v>2</v>
      </c>
      <c r="P7" s="2">
        <v>3</v>
      </c>
      <c r="Q7" s="2"/>
      <c r="R7" s="2"/>
    </row>
    <row r="8" spans="1:18" ht="120" x14ac:dyDescent="0.25">
      <c r="A8" s="9">
        <v>6</v>
      </c>
      <c r="B8" s="2" t="s">
        <v>39</v>
      </c>
      <c r="C8" s="4" t="s">
        <v>40</v>
      </c>
      <c r="D8" s="2" t="s">
        <v>68</v>
      </c>
      <c r="E8" s="2"/>
      <c r="F8" s="2" t="s">
        <v>42</v>
      </c>
      <c r="G8" s="2" t="s">
        <v>43</v>
      </c>
      <c r="H8" s="2" t="s">
        <v>69</v>
      </c>
      <c r="I8" s="2" t="s">
        <v>70</v>
      </c>
      <c r="J8" s="2" t="s">
        <v>71</v>
      </c>
      <c r="K8" s="2">
        <v>100</v>
      </c>
      <c r="L8" s="2"/>
      <c r="M8" s="2" t="s">
        <v>47</v>
      </c>
      <c r="N8" s="2">
        <v>0</v>
      </c>
      <c r="O8" s="2">
        <v>0</v>
      </c>
      <c r="P8" s="2">
        <v>100</v>
      </c>
      <c r="Q8" s="2"/>
      <c r="R8" s="2"/>
    </row>
    <row r="9" spans="1:18" ht="120" x14ac:dyDescent="0.25">
      <c r="A9" s="9">
        <v>7</v>
      </c>
      <c r="B9" s="2" t="s">
        <v>39</v>
      </c>
      <c r="C9" s="4" t="s">
        <v>40</v>
      </c>
      <c r="D9" s="2" t="s">
        <v>3</v>
      </c>
      <c r="E9" s="2" t="s">
        <v>72</v>
      </c>
      <c r="F9" s="2" t="s">
        <v>42</v>
      </c>
      <c r="G9" s="2" t="s">
        <v>43</v>
      </c>
      <c r="H9" s="2" t="s">
        <v>82</v>
      </c>
      <c r="I9" s="2" t="s">
        <v>74</v>
      </c>
      <c r="J9" s="2" t="s">
        <v>75</v>
      </c>
      <c r="K9" s="2">
        <v>100</v>
      </c>
      <c r="L9" s="2"/>
      <c r="M9" s="2" t="s">
        <v>47</v>
      </c>
      <c r="N9" s="2">
        <v>0</v>
      </c>
      <c r="O9" s="2">
        <v>0</v>
      </c>
      <c r="P9" s="2">
        <v>100</v>
      </c>
      <c r="Q9" s="2"/>
      <c r="R9" s="2"/>
    </row>
    <row r="10" spans="1:18" ht="120" x14ac:dyDescent="0.25">
      <c r="A10" s="9">
        <v>8</v>
      </c>
      <c r="B10" s="2" t="s">
        <v>39</v>
      </c>
      <c r="C10" s="4" t="s">
        <v>40</v>
      </c>
      <c r="D10" s="2" t="s">
        <v>4</v>
      </c>
      <c r="E10" s="2" t="s">
        <v>77</v>
      </c>
      <c r="F10" s="2" t="s">
        <v>42</v>
      </c>
      <c r="G10" s="2" t="s">
        <v>43</v>
      </c>
      <c r="H10" s="2" t="s">
        <v>78</v>
      </c>
      <c r="I10" s="2" t="s">
        <v>79</v>
      </c>
      <c r="J10" s="2" t="s">
        <v>80</v>
      </c>
      <c r="K10" s="2">
        <v>100</v>
      </c>
      <c r="L10" s="2"/>
      <c r="M10" s="2" t="s">
        <v>47</v>
      </c>
      <c r="N10" s="2">
        <v>100</v>
      </c>
      <c r="O10" s="2">
        <v>100</v>
      </c>
      <c r="P10" s="2">
        <v>100</v>
      </c>
      <c r="Q10" s="2"/>
      <c r="R10" s="2"/>
    </row>
    <row r="11" spans="1:18" ht="120" x14ac:dyDescent="0.25">
      <c r="A11" s="9">
        <v>9</v>
      </c>
      <c r="B11" s="2" t="s">
        <v>39</v>
      </c>
      <c r="C11" s="4" t="s">
        <v>40</v>
      </c>
      <c r="D11" s="2" t="s">
        <v>4</v>
      </c>
      <c r="E11" s="2" t="s">
        <v>77</v>
      </c>
      <c r="F11" s="2" t="s">
        <v>42</v>
      </c>
      <c r="G11" s="2" t="s">
        <v>43</v>
      </c>
      <c r="H11" s="2" t="s">
        <v>82</v>
      </c>
      <c r="I11" s="2" t="s">
        <v>83</v>
      </c>
      <c r="J11" s="2" t="s">
        <v>84</v>
      </c>
      <c r="K11" s="2">
        <v>95</v>
      </c>
      <c r="L11" s="2"/>
      <c r="M11" s="2" t="s">
        <v>47</v>
      </c>
      <c r="N11" s="2">
        <v>95</v>
      </c>
      <c r="O11" s="2">
        <v>95</v>
      </c>
      <c r="P11" s="2">
        <v>95</v>
      </c>
      <c r="Q11" s="2"/>
      <c r="R11" s="2"/>
    </row>
    <row r="12" spans="1:18" ht="120" x14ac:dyDescent="0.25">
      <c r="A12" s="9">
        <v>10</v>
      </c>
      <c r="B12" s="2" t="s">
        <v>39</v>
      </c>
      <c r="C12" s="4" t="s">
        <v>40</v>
      </c>
      <c r="D12" s="2" t="s">
        <v>5</v>
      </c>
      <c r="E12" s="2" t="s">
        <v>86</v>
      </c>
      <c r="F12" s="2" t="s">
        <v>42</v>
      </c>
      <c r="G12" s="2" t="s">
        <v>43</v>
      </c>
      <c r="H12" s="2" t="s">
        <v>87</v>
      </c>
      <c r="I12" s="2" t="s">
        <v>88</v>
      </c>
      <c r="J12" s="2" t="s">
        <v>89</v>
      </c>
      <c r="K12" s="2">
        <v>100</v>
      </c>
      <c r="L12" s="2"/>
      <c r="M12" s="2" t="s">
        <v>47</v>
      </c>
      <c r="N12" s="2">
        <v>100</v>
      </c>
      <c r="O12" s="2">
        <v>100</v>
      </c>
      <c r="P12" s="2">
        <v>100</v>
      </c>
      <c r="Q12" s="2"/>
      <c r="R12" s="2"/>
    </row>
    <row r="13" spans="1:18" ht="135" x14ac:dyDescent="0.25">
      <c r="A13" s="9">
        <v>11</v>
      </c>
      <c r="B13" s="2" t="s">
        <v>39</v>
      </c>
      <c r="C13" s="4" t="s">
        <v>40</v>
      </c>
      <c r="D13" s="2" t="s">
        <v>6</v>
      </c>
      <c r="E13" s="2" t="s">
        <v>91</v>
      </c>
      <c r="F13" s="2" t="s">
        <v>42</v>
      </c>
      <c r="G13" s="2" t="s">
        <v>43</v>
      </c>
      <c r="H13" s="2" t="s">
        <v>92</v>
      </c>
      <c r="I13" s="2" t="s">
        <v>93</v>
      </c>
      <c r="J13" s="2" t="s">
        <v>94</v>
      </c>
      <c r="K13" s="2">
        <v>44</v>
      </c>
      <c r="L13" s="2"/>
      <c r="M13" s="2" t="s">
        <v>66</v>
      </c>
      <c r="N13" s="2">
        <v>0</v>
      </c>
      <c r="O13" s="2">
        <v>40</v>
      </c>
      <c r="P13" s="2">
        <v>44</v>
      </c>
      <c r="Q13" s="2"/>
      <c r="R13" s="2"/>
    </row>
    <row r="14" spans="1:18" ht="240" x14ac:dyDescent="0.25">
      <c r="A14" s="9">
        <v>12</v>
      </c>
      <c r="B14" s="2" t="s">
        <v>39</v>
      </c>
      <c r="C14" s="4" t="s">
        <v>40</v>
      </c>
      <c r="D14" s="2" t="s">
        <v>6</v>
      </c>
      <c r="E14" s="2" t="s">
        <v>91</v>
      </c>
      <c r="F14" s="2" t="s">
        <v>42</v>
      </c>
      <c r="G14" s="2" t="s">
        <v>58</v>
      </c>
      <c r="H14" s="2" t="s">
        <v>96</v>
      </c>
      <c r="I14" s="2" t="s">
        <v>97</v>
      </c>
      <c r="J14" s="2" t="s">
        <v>98</v>
      </c>
      <c r="K14" s="2">
        <v>60</v>
      </c>
      <c r="L14" s="2"/>
      <c r="M14" s="2" t="s">
        <v>66</v>
      </c>
      <c r="N14" s="2">
        <v>16</v>
      </c>
      <c r="O14" s="2">
        <v>42</v>
      </c>
      <c r="P14" s="2">
        <v>60</v>
      </c>
      <c r="Q14" s="2"/>
      <c r="R14" s="2"/>
    </row>
    <row r="15" spans="1:18" ht="150" x14ac:dyDescent="0.25">
      <c r="A15" s="9">
        <v>13</v>
      </c>
      <c r="B15" s="2" t="s">
        <v>39</v>
      </c>
      <c r="C15" s="4" t="s">
        <v>40</v>
      </c>
      <c r="D15" s="2" t="s">
        <v>6</v>
      </c>
      <c r="E15" s="2" t="s">
        <v>91</v>
      </c>
      <c r="F15" s="2" t="s">
        <v>42</v>
      </c>
      <c r="G15" s="2" t="s">
        <v>58</v>
      </c>
      <c r="H15" s="2" t="s">
        <v>100</v>
      </c>
      <c r="I15" s="2" t="s">
        <v>101</v>
      </c>
      <c r="J15" s="2" t="s">
        <v>102</v>
      </c>
      <c r="K15" s="2">
        <v>100</v>
      </c>
      <c r="L15" s="2"/>
      <c r="M15" s="2" t="s">
        <v>47</v>
      </c>
      <c r="N15" s="2">
        <v>0</v>
      </c>
      <c r="O15" s="2">
        <v>67</v>
      </c>
      <c r="P15" s="2">
        <v>100</v>
      </c>
      <c r="Q15" s="2"/>
      <c r="R15" s="2"/>
    </row>
    <row r="16" spans="1:18" ht="120" x14ac:dyDescent="0.25">
      <c r="A16" s="9">
        <v>14</v>
      </c>
      <c r="B16" s="2" t="s">
        <v>39</v>
      </c>
      <c r="C16" s="2" t="s">
        <v>40</v>
      </c>
      <c r="D16" s="2" t="s">
        <v>7</v>
      </c>
      <c r="E16" s="2" t="s">
        <v>104</v>
      </c>
      <c r="F16" s="2" t="s">
        <v>42</v>
      </c>
      <c r="G16" s="2" t="s">
        <v>43</v>
      </c>
      <c r="H16" s="2" t="s">
        <v>105</v>
      </c>
      <c r="I16" s="2" t="s">
        <v>106</v>
      </c>
      <c r="J16" s="2" t="s">
        <v>106</v>
      </c>
      <c r="K16" s="2">
        <v>100</v>
      </c>
      <c r="L16" s="2"/>
      <c r="M16" s="2" t="s">
        <v>47</v>
      </c>
      <c r="N16" s="2">
        <v>0</v>
      </c>
      <c r="O16" s="2">
        <v>0</v>
      </c>
      <c r="P16" s="2">
        <v>100</v>
      </c>
      <c r="Q16" s="2"/>
      <c r="R16" s="2"/>
    </row>
    <row r="17" spans="1:18" ht="120" x14ac:dyDescent="0.25">
      <c r="A17" s="9">
        <v>15</v>
      </c>
      <c r="B17" s="2" t="s">
        <v>39</v>
      </c>
      <c r="C17" s="2" t="s">
        <v>40</v>
      </c>
      <c r="D17" s="2" t="s">
        <v>7</v>
      </c>
      <c r="E17" s="2" t="s">
        <v>104</v>
      </c>
      <c r="F17" s="2" t="s">
        <v>42</v>
      </c>
      <c r="G17" s="2" t="s">
        <v>43</v>
      </c>
      <c r="H17" s="2" t="s">
        <v>108</v>
      </c>
      <c r="I17" s="2" t="s">
        <v>109</v>
      </c>
      <c r="J17" s="2" t="s">
        <v>109</v>
      </c>
      <c r="K17" s="2">
        <v>1</v>
      </c>
      <c r="L17" s="2"/>
      <c r="M17" s="2" t="s">
        <v>66</v>
      </c>
      <c r="N17" s="2">
        <v>0</v>
      </c>
      <c r="O17" s="2">
        <v>0</v>
      </c>
      <c r="P17" s="2">
        <v>1</v>
      </c>
      <c r="Q17" s="2"/>
      <c r="R17" s="2"/>
    </row>
    <row r="18" spans="1:18" ht="120" x14ac:dyDescent="0.25">
      <c r="A18" s="9">
        <v>16</v>
      </c>
      <c r="B18" s="2" t="s">
        <v>39</v>
      </c>
      <c r="C18" s="2" t="s">
        <v>40</v>
      </c>
      <c r="D18" s="2" t="s">
        <v>7</v>
      </c>
      <c r="E18" s="2" t="s">
        <v>104</v>
      </c>
      <c r="F18" s="2" t="s">
        <v>42</v>
      </c>
      <c r="G18" s="2" t="s">
        <v>43</v>
      </c>
      <c r="H18" s="2" t="s">
        <v>110</v>
      </c>
      <c r="I18" s="2" t="s">
        <v>111</v>
      </c>
      <c r="J18" s="2" t="s">
        <v>111</v>
      </c>
      <c r="K18" s="2">
        <v>11</v>
      </c>
      <c r="L18" s="2"/>
      <c r="M18" s="2" t="s">
        <v>66</v>
      </c>
      <c r="N18" s="2">
        <v>0</v>
      </c>
      <c r="O18" s="2">
        <v>4</v>
      </c>
      <c r="P18" s="2">
        <v>11</v>
      </c>
      <c r="Q18" s="2"/>
      <c r="R18" s="2"/>
    </row>
    <row r="19" spans="1:18" ht="120" x14ac:dyDescent="0.25">
      <c r="A19" s="9">
        <v>17</v>
      </c>
      <c r="B19" s="2" t="s">
        <v>39</v>
      </c>
      <c r="C19" s="2" t="s">
        <v>40</v>
      </c>
      <c r="D19" s="2" t="s">
        <v>7</v>
      </c>
      <c r="E19" s="2" t="s">
        <v>104</v>
      </c>
      <c r="F19" s="2" t="s">
        <v>42</v>
      </c>
      <c r="G19" s="2" t="s">
        <v>43</v>
      </c>
      <c r="H19" s="2" t="s">
        <v>113</v>
      </c>
      <c r="I19" s="2" t="s">
        <v>114</v>
      </c>
      <c r="J19" s="2" t="s">
        <v>115</v>
      </c>
      <c r="K19" s="2">
        <v>100</v>
      </c>
      <c r="L19" s="2"/>
      <c r="M19" s="2" t="s">
        <v>47</v>
      </c>
      <c r="N19" s="2">
        <v>0</v>
      </c>
      <c r="O19" s="2">
        <v>0</v>
      </c>
      <c r="P19" s="2">
        <v>100</v>
      </c>
      <c r="Q19" s="2"/>
      <c r="R19" s="2"/>
    </row>
    <row r="20" spans="1:18" ht="120" x14ac:dyDescent="0.25">
      <c r="A20" s="9">
        <v>18</v>
      </c>
      <c r="B20" s="2" t="s">
        <v>39</v>
      </c>
      <c r="C20" s="2" t="s">
        <v>40</v>
      </c>
      <c r="D20" s="2" t="s">
        <v>8</v>
      </c>
      <c r="E20" s="2" t="s">
        <v>116</v>
      </c>
      <c r="F20" s="2" t="s">
        <v>42</v>
      </c>
      <c r="G20" s="2" t="s">
        <v>43</v>
      </c>
      <c r="H20" s="2" t="s">
        <v>117</v>
      </c>
      <c r="I20" s="2" t="s">
        <v>118</v>
      </c>
      <c r="J20" s="2" t="s">
        <v>119</v>
      </c>
      <c r="K20" s="2">
        <v>100</v>
      </c>
      <c r="L20" s="2"/>
      <c r="M20" s="2" t="s">
        <v>47</v>
      </c>
      <c r="N20" s="2">
        <v>100</v>
      </c>
      <c r="O20" s="2">
        <v>100</v>
      </c>
      <c r="P20" s="2">
        <v>100</v>
      </c>
      <c r="Q20" s="2"/>
      <c r="R20" s="2"/>
    </row>
    <row r="21" spans="1:18" ht="120" x14ac:dyDescent="0.25">
      <c r="A21" s="9">
        <v>19</v>
      </c>
      <c r="B21" s="2" t="s">
        <v>39</v>
      </c>
      <c r="C21" s="2" t="s">
        <v>40</v>
      </c>
      <c r="D21" s="2" t="s">
        <v>8</v>
      </c>
      <c r="E21" s="2" t="s">
        <v>116</v>
      </c>
      <c r="F21" s="2" t="s">
        <v>42</v>
      </c>
      <c r="G21" s="2" t="s">
        <v>43</v>
      </c>
      <c r="H21" s="2" t="s">
        <v>121</v>
      </c>
      <c r="I21" s="2" t="s">
        <v>122</v>
      </c>
      <c r="J21" s="2" t="s">
        <v>123</v>
      </c>
      <c r="K21" s="2">
        <v>80</v>
      </c>
      <c r="L21" s="2"/>
      <c r="M21" s="2" t="s">
        <v>47</v>
      </c>
      <c r="N21" s="2">
        <v>80</v>
      </c>
      <c r="O21" s="2">
        <v>80</v>
      </c>
      <c r="P21" s="2">
        <v>80</v>
      </c>
      <c r="Q21" s="2"/>
      <c r="R21" s="2"/>
    </row>
    <row r="22" spans="1:18" ht="120" x14ac:dyDescent="0.25">
      <c r="A22" s="9">
        <v>20</v>
      </c>
      <c r="B22" s="2" t="s">
        <v>39</v>
      </c>
      <c r="C22" s="2" t="s">
        <v>40</v>
      </c>
      <c r="D22" s="2" t="s">
        <v>9</v>
      </c>
      <c r="E22" s="2">
        <v>0</v>
      </c>
      <c r="F22" s="2" t="s">
        <v>42</v>
      </c>
      <c r="G22" s="2" t="s">
        <v>43</v>
      </c>
      <c r="H22" s="2" t="s">
        <v>125</v>
      </c>
      <c r="I22" s="2" t="s">
        <v>126</v>
      </c>
      <c r="J22" s="2" t="s">
        <v>127</v>
      </c>
      <c r="K22" s="2">
        <v>100</v>
      </c>
      <c r="L22" s="2"/>
      <c r="M22" s="2" t="s">
        <v>47</v>
      </c>
      <c r="N22" s="2">
        <v>100</v>
      </c>
      <c r="O22" s="2">
        <v>100</v>
      </c>
      <c r="P22" s="2">
        <v>100</v>
      </c>
      <c r="Q22" s="2"/>
      <c r="R22" s="2"/>
    </row>
    <row r="23" spans="1:18" ht="120" x14ac:dyDescent="0.25">
      <c r="A23" s="9">
        <v>21</v>
      </c>
      <c r="B23" s="2" t="s">
        <v>39</v>
      </c>
      <c r="C23" s="4" t="s">
        <v>40</v>
      </c>
      <c r="D23" s="2" t="s">
        <v>10</v>
      </c>
      <c r="E23" s="2" t="s">
        <v>129</v>
      </c>
      <c r="F23" s="2" t="s">
        <v>42</v>
      </c>
      <c r="G23" s="2" t="s">
        <v>43</v>
      </c>
      <c r="H23" s="2" t="s">
        <v>130</v>
      </c>
      <c r="I23" s="2" t="s">
        <v>131</v>
      </c>
      <c r="J23" s="2" t="s">
        <v>132</v>
      </c>
      <c r="K23" s="2">
        <v>100</v>
      </c>
      <c r="L23" s="2"/>
      <c r="M23" s="2" t="s">
        <v>47</v>
      </c>
      <c r="N23" s="2">
        <v>0</v>
      </c>
      <c r="O23" s="2">
        <v>20</v>
      </c>
      <c r="P23" s="2">
        <v>100</v>
      </c>
      <c r="Q23" s="2"/>
      <c r="R23" s="2"/>
    </row>
    <row r="24" spans="1:18" ht="120" x14ac:dyDescent="0.25">
      <c r="A24" s="9">
        <v>22</v>
      </c>
      <c r="B24" s="2" t="s">
        <v>39</v>
      </c>
      <c r="C24" s="2" t="s">
        <v>40</v>
      </c>
      <c r="D24" s="2" t="s">
        <v>10</v>
      </c>
      <c r="E24" s="2" t="s">
        <v>133</v>
      </c>
      <c r="F24" s="2" t="s">
        <v>42</v>
      </c>
      <c r="G24" s="2" t="s">
        <v>43</v>
      </c>
      <c r="H24" s="2" t="s">
        <v>134</v>
      </c>
      <c r="I24" s="2" t="s">
        <v>135</v>
      </c>
      <c r="J24" s="2" t="s">
        <v>135</v>
      </c>
      <c r="K24" s="2">
        <v>12</v>
      </c>
      <c r="L24" s="2"/>
      <c r="M24" s="2" t="s">
        <v>66</v>
      </c>
      <c r="N24" s="2">
        <v>6</v>
      </c>
      <c r="O24" s="2">
        <v>9</v>
      </c>
      <c r="P24" s="2">
        <v>12</v>
      </c>
      <c r="Q24" s="2"/>
      <c r="R24" s="2"/>
    </row>
    <row r="25" spans="1:18" ht="120" x14ac:dyDescent="0.25">
      <c r="A25" s="9">
        <v>23</v>
      </c>
      <c r="B25" s="2" t="s">
        <v>39</v>
      </c>
      <c r="C25" s="2" t="s">
        <v>40</v>
      </c>
      <c r="D25" s="2" t="s">
        <v>11</v>
      </c>
      <c r="E25" s="2" t="s">
        <v>136</v>
      </c>
      <c r="F25" s="2" t="s">
        <v>42</v>
      </c>
      <c r="G25" s="2" t="s">
        <v>43</v>
      </c>
      <c r="H25" s="2" t="s">
        <v>137</v>
      </c>
      <c r="I25" s="2" t="s">
        <v>138</v>
      </c>
      <c r="J25" s="2" t="s">
        <v>139</v>
      </c>
      <c r="K25" s="2">
        <v>90</v>
      </c>
      <c r="L25" s="2"/>
      <c r="M25" s="2" t="s">
        <v>47</v>
      </c>
      <c r="N25" s="2">
        <v>90</v>
      </c>
      <c r="O25" s="2">
        <v>90</v>
      </c>
      <c r="P25" s="2">
        <v>90</v>
      </c>
      <c r="Q25" s="2"/>
      <c r="R25" s="2"/>
    </row>
    <row r="26" spans="1:18" ht="120" x14ac:dyDescent="0.25">
      <c r="A26" s="9">
        <v>24</v>
      </c>
      <c r="B26" s="2" t="s">
        <v>39</v>
      </c>
      <c r="C26" s="2" t="s">
        <v>40</v>
      </c>
      <c r="D26" s="2" t="s">
        <v>11</v>
      </c>
      <c r="E26" s="2" t="s">
        <v>136</v>
      </c>
      <c r="F26" s="2" t="s">
        <v>42</v>
      </c>
      <c r="G26" s="2" t="s">
        <v>43</v>
      </c>
      <c r="H26" s="2" t="s">
        <v>140</v>
      </c>
      <c r="I26" s="2" t="s">
        <v>141</v>
      </c>
      <c r="J26" s="2" t="s">
        <v>142</v>
      </c>
      <c r="K26" s="2">
        <v>100</v>
      </c>
      <c r="L26" s="2"/>
      <c r="M26" s="2" t="s">
        <v>47</v>
      </c>
      <c r="N26" s="2">
        <v>100</v>
      </c>
      <c r="O26" s="2">
        <v>100</v>
      </c>
      <c r="P26" s="2">
        <v>100</v>
      </c>
      <c r="Q26" s="2"/>
      <c r="R26" s="2"/>
    </row>
    <row r="27" spans="1:18" ht="120" x14ac:dyDescent="0.25">
      <c r="A27" s="9">
        <v>25</v>
      </c>
      <c r="B27" s="2" t="s">
        <v>39</v>
      </c>
      <c r="C27" s="2" t="s">
        <v>40</v>
      </c>
      <c r="D27" s="2" t="s">
        <v>144</v>
      </c>
      <c r="E27" s="2" t="s">
        <v>145</v>
      </c>
      <c r="F27" s="2" t="s">
        <v>42</v>
      </c>
      <c r="G27" s="2" t="s">
        <v>43</v>
      </c>
      <c r="H27" s="2" t="s">
        <v>146</v>
      </c>
      <c r="I27" s="2" t="s">
        <v>147</v>
      </c>
      <c r="J27" s="2" t="s">
        <v>148</v>
      </c>
      <c r="K27" s="2">
        <v>100</v>
      </c>
      <c r="L27" s="2"/>
      <c r="M27" s="2" t="s">
        <v>47</v>
      </c>
      <c r="N27" s="2">
        <v>50</v>
      </c>
      <c r="O27" s="2">
        <v>75</v>
      </c>
      <c r="P27" s="2">
        <v>100</v>
      </c>
      <c r="Q27" s="2"/>
      <c r="R27" s="2"/>
    </row>
    <row r="28" spans="1:18" ht="120" x14ac:dyDescent="0.25">
      <c r="A28" s="9">
        <v>26</v>
      </c>
      <c r="B28" s="2" t="s">
        <v>39</v>
      </c>
      <c r="C28" s="2" t="s">
        <v>40</v>
      </c>
      <c r="D28" s="2" t="s">
        <v>144</v>
      </c>
      <c r="E28" s="2" t="s">
        <v>145</v>
      </c>
      <c r="F28" s="2" t="s">
        <v>42</v>
      </c>
      <c r="G28" s="2" t="s">
        <v>43</v>
      </c>
      <c r="H28" s="2" t="s">
        <v>149</v>
      </c>
      <c r="I28" s="2" t="s">
        <v>150</v>
      </c>
      <c r="J28" s="2" t="s">
        <v>151</v>
      </c>
      <c r="K28" s="2">
        <v>100</v>
      </c>
      <c r="L28" s="2"/>
      <c r="M28" s="2" t="s">
        <v>47</v>
      </c>
      <c r="N28" s="2">
        <v>48</v>
      </c>
      <c r="O28" s="2">
        <v>93</v>
      </c>
      <c r="P28" s="2">
        <v>100</v>
      </c>
      <c r="Q28" s="2"/>
      <c r="R28" s="2"/>
    </row>
    <row r="29" spans="1:18" ht="120" x14ac:dyDescent="0.25">
      <c r="A29" s="9">
        <v>27</v>
      </c>
      <c r="B29" s="2" t="s">
        <v>39</v>
      </c>
      <c r="C29" s="2" t="s">
        <v>40</v>
      </c>
      <c r="D29" s="2" t="s">
        <v>144</v>
      </c>
      <c r="E29" s="2" t="s">
        <v>145</v>
      </c>
      <c r="F29" s="2" t="s">
        <v>42</v>
      </c>
      <c r="G29" s="2" t="s">
        <v>43</v>
      </c>
      <c r="H29" s="2" t="s">
        <v>152</v>
      </c>
      <c r="I29" s="2" t="s">
        <v>153</v>
      </c>
      <c r="J29" s="2" t="s">
        <v>399</v>
      </c>
      <c r="K29" s="2">
        <v>80</v>
      </c>
      <c r="L29" s="2"/>
      <c r="M29" s="2" t="s">
        <v>47</v>
      </c>
      <c r="N29" s="2">
        <v>33</v>
      </c>
      <c r="O29" s="2">
        <v>66</v>
      </c>
      <c r="P29" s="2">
        <v>80</v>
      </c>
      <c r="Q29" s="2"/>
      <c r="R29" s="2"/>
    </row>
    <row r="30" spans="1:18" ht="120" x14ac:dyDescent="0.25">
      <c r="A30" s="9">
        <v>28</v>
      </c>
      <c r="B30" s="2" t="s">
        <v>39</v>
      </c>
      <c r="C30" s="2" t="s">
        <v>40</v>
      </c>
      <c r="D30" s="2" t="s">
        <v>144</v>
      </c>
      <c r="E30" s="2" t="s">
        <v>145</v>
      </c>
      <c r="F30" s="2" t="s">
        <v>42</v>
      </c>
      <c r="G30" s="2" t="s">
        <v>43</v>
      </c>
      <c r="H30" s="2" t="s">
        <v>155</v>
      </c>
      <c r="I30" s="2" t="s">
        <v>400</v>
      </c>
      <c r="J30" s="2" t="s">
        <v>157</v>
      </c>
      <c r="K30" s="2">
        <v>100</v>
      </c>
      <c r="L30" s="2"/>
      <c r="M30" s="2" t="s">
        <v>47</v>
      </c>
      <c r="N30" s="2">
        <v>4</v>
      </c>
      <c r="O30" s="2">
        <v>75</v>
      </c>
      <c r="P30" s="2">
        <v>100</v>
      </c>
      <c r="Q30" s="2"/>
      <c r="R30" s="2"/>
    </row>
    <row r="31" spans="1:18" ht="120" x14ac:dyDescent="0.25">
      <c r="A31" s="9">
        <v>29</v>
      </c>
      <c r="B31" s="2" t="s">
        <v>39</v>
      </c>
      <c r="C31" s="2" t="s">
        <v>40</v>
      </c>
      <c r="D31" s="2" t="s">
        <v>144</v>
      </c>
      <c r="E31" s="2" t="s">
        <v>145</v>
      </c>
      <c r="F31" s="2" t="s">
        <v>42</v>
      </c>
      <c r="G31" s="2" t="s">
        <v>43</v>
      </c>
      <c r="H31" s="2" t="s">
        <v>158</v>
      </c>
      <c r="I31" s="2" t="s">
        <v>159</v>
      </c>
      <c r="J31" s="2" t="s">
        <v>160</v>
      </c>
      <c r="K31" s="2">
        <v>100</v>
      </c>
      <c r="L31" s="2"/>
      <c r="M31" s="2" t="s">
        <v>47</v>
      </c>
      <c r="N31" s="2">
        <v>39</v>
      </c>
      <c r="O31" s="2">
        <v>71</v>
      </c>
      <c r="P31" s="2">
        <v>100</v>
      </c>
      <c r="Q31" s="2"/>
      <c r="R31" s="2"/>
    </row>
    <row r="32" spans="1:18" ht="120" x14ac:dyDescent="0.25">
      <c r="A32" s="9">
        <v>30</v>
      </c>
      <c r="B32" s="2" t="s">
        <v>39</v>
      </c>
      <c r="C32" s="2" t="s">
        <v>40</v>
      </c>
      <c r="D32" s="2" t="s">
        <v>144</v>
      </c>
      <c r="E32" s="2" t="s">
        <v>145</v>
      </c>
      <c r="F32" s="2" t="s">
        <v>42</v>
      </c>
      <c r="G32" s="2" t="s">
        <v>43</v>
      </c>
      <c r="H32" s="2" t="s">
        <v>161</v>
      </c>
      <c r="I32" s="2" t="s">
        <v>162</v>
      </c>
      <c r="J32" s="2" t="s">
        <v>163</v>
      </c>
      <c r="K32" s="2">
        <v>100</v>
      </c>
      <c r="L32" s="2"/>
      <c r="M32" s="2" t="s">
        <v>47</v>
      </c>
      <c r="N32" s="2">
        <v>25</v>
      </c>
      <c r="O32" s="2">
        <v>47</v>
      </c>
      <c r="P32" s="2">
        <v>100</v>
      </c>
      <c r="Q32" s="2"/>
      <c r="R32" s="2"/>
    </row>
    <row r="33" spans="1:18" ht="120" x14ac:dyDescent="0.25">
      <c r="A33" s="9">
        <v>31</v>
      </c>
      <c r="B33" s="2" t="s">
        <v>39</v>
      </c>
      <c r="C33" s="2" t="s">
        <v>40</v>
      </c>
      <c r="D33" s="2" t="s">
        <v>144</v>
      </c>
      <c r="E33" s="2" t="s">
        <v>145</v>
      </c>
      <c r="F33" s="2" t="s">
        <v>42</v>
      </c>
      <c r="G33" s="2" t="s">
        <v>43</v>
      </c>
      <c r="H33" s="2" t="s">
        <v>164</v>
      </c>
      <c r="I33" s="2" t="s">
        <v>165</v>
      </c>
      <c r="J33" s="2" t="s">
        <v>166</v>
      </c>
      <c r="K33" s="2">
        <v>100</v>
      </c>
      <c r="L33" s="2"/>
      <c r="M33" s="2" t="s">
        <v>47</v>
      </c>
      <c r="N33" s="2">
        <v>0</v>
      </c>
      <c r="O33" s="2">
        <v>0</v>
      </c>
      <c r="P33" s="2">
        <v>100</v>
      </c>
      <c r="Q33" s="2"/>
      <c r="R33" s="2"/>
    </row>
    <row r="34" spans="1:18" ht="75" x14ac:dyDescent="0.25">
      <c r="A34" s="9">
        <v>32</v>
      </c>
      <c r="B34" s="2" t="s">
        <v>167</v>
      </c>
      <c r="C34" s="2" t="s">
        <v>168</v>
      </c>
      <c r="D34" s="2" t="s">
        <v>12</v>
      </c>
      <c r="E34" s="2" t="s">
        <v>169</v>
      </c>
      <c r="F34" s="2" t="s">
        <v>409</v>
      </c>
      <c r="G34" s="2" t="s">
        <v>171</v>
      </c>
      <c r="H34" s="20" t="s">
        <v>172</v>
      </c>
      <c r="I34" s="20" t="s">
        <v>173</v>
      </c>
      <c r="J34" s="20" t="s">
        <v>174</v>
      </c>
      <c r="K34" s="20">
        <v>35000</v>
      </c>
      <c r="L34" s="20"/>
      <c r="M34" s="20" t="s">
        <v>66</v>
      </c>
      <c r="N34" s="20">
        <v>0</v>
      </c>
      <c r="O34" s="20">
        <v>9000</v>
      </c>
      <c r="P34" s="20">
        <v>35000</v>
      </c>
      <c r="Q34" s="2"/>
      <c r="R34" s="2"/>
    </row>
    <row r="35" spans="1:18" ht="105" x14ac:dyDescent="0.25">
      <c r="A35" s="9">
        <v>33</v>
      </c>
      <c r="B35" s="2" t="s">
        <v>167</v>
      </c>
      <c r="C35" s="2" t="s">
        <v>176</v>
      </c>
      <c r="D35" s="2" t="s">
        <v>12</v>
      </c>
      <c r="E35" s="2" t="s">
        <v>177</v>
      </c>
      <c r="F35" s="2" t="s">
        <v>178</v>
      </c>
      <c r="G35" s="2" t="s">
        <v>179</v>
      </c>
      <c r="H35" s="20" t="s">
        <v>180</v>
      </c>
      <c r="I35" s="20" t="s">
        <v>181</v>
      </c>
      <c r="J35" s="20" t="s">
        <v>415</v>
      </c>
      <c r="K35" s="21"/>
      <c r="L35" s="20">
        <v>100</v>
      </c>
      <c r="M35" s="20" t="s">
        <v>66</v>
      </c>
      <c r="N35" s="20"/>
      <c r="O35" s="20"/>
      <c r="P35" s="20"/>
      <c r="Q35" s="2"/>
      <c r="R35" s="2"/>
    </row>
    <row r="36" spans="1:18" ht="150" x14ac:dyDescent="0.25">
      <c r="A36" s="9">
        <v>34</v>
      </c>
      <c r="B36" s="2" t="s">
        <v>167</v>
      </c>
      <c r="C36" s="2" t="s">
        <v>176</v>
      </c>
      <c r="D36" s="2" t="s">
        <v>12</v>
      </c>
      <c r="E36" s="2" t="s">
        <v>177</v>
      </c>
      <c r="F36" s="2" t="s">
        <v>178</v>
      </c>
      <c r="G36" s="2" t="s">
        <v>179</v>
      </c>
      <c r="H36" s="20" t="s">
        <v>416</v>
      </c>
      <c r="I36" s="20" t="s">
        <v>417</v>
      </c>
      <c r="J36" s="20" t="s">
        <v>418</v>
      </c>
      <c r="K36" s="20">
        <v>100</v>
      </c>
      <c r="L36" s="20"/>
      <c r="M36" s="20" t="s">
        <v>47</v>
      </c>
      <c r="N36" s="20"/>
      <c r="O36" s="20">
        <v>30</v>
      </c>
      <c r="P36" s="20">
        <v>100</v>
      </c>
      <c r="Q36" s="2"/>
      <c r="R36" s="2"/>
    </row>
    <row r="37" spans="1:18" ht="120" x14ac:dyDescent="0.25">
      <c r="A37" s="9">
        <v>35</v>
      </c>
      <c r="B37" s="2" t="s">
        <v>167</v>
      </c>
      <c r="C37" s="2" t="s">
        <v>176</v>
      </c>
      <c r="D37" s="2" t="s">
        <v>12</v>
      </c>
      <c r="E37" s="2" t="s">
        <v>184</v>
      </c>
      <c r="F37" s="2" t="s">
        <v>185</v>
      </c>
      <c r="G37" s="2" t="s">
        <v>186</v>
      </c>
      <c r="H37" s="20" t="s">
        <v>187</v>
      </c>
      <c r="I37" s="20" t="s">
        <v>188</v>
      </c>
      <c r="J37" s="20" t="s">
        <v>189</v>
      </c>
      <c r="K37" s="20">
        <v>100</v>
      </c>
      <c r="L37" s="20"/>
      <c r="M37" s="20" t="s">
        <v>47</v>
      </c>
      <c r="N37" s="20">
        <v>60</v>
      </c>
      <c r="O37" s="20">
        <v>70</v>
      </c>
      <c r="P37" s="20">
        <v>100</v>
      </c>
      <c r="Q37" s="2"/>
      <c r="R37" s="2"/>
    </row>
    <row r="38" spans="1:18" ht="75" x14ac:dyDescent="0.25">
      <c r="A38" s="9">
        <v>36</v>
      </c>
      <c r="B38" s="2" t="s">
        <v>167</v>
      </c>
      <c r="C38" s="2" t="s">
        <v>191</v>
      </c>
      <c r="D38" s="2" t="s">
        <v>12</v>
      </c>
      <c r="E38" s="2" t="s">
        <v>169</v>
      </c>
      <c r="F38" s="2" t="s">
        <v>421</v>
      </c>
      <c r="G38" s="2" t="s">
        <v>193</v>
      </c>
      <c r="H38" s="20" t="s">
        <v>194</v>
      </c>
      <c r="I38" s="20" t="s">
        <v>195</v>
      </c>
      <c r="J38" s="20" t="s">
        <v>422</v>
      </c>
      <c r="K38" s="20">
        <v>40</v>
      </c>
      <c r="L38" s="20">
        <v>100</v>
      </c>
      <c r="M38" s="20" t="s">
        <v>66</v>
      </c>
      <c r="N38" s="20"/>
      <c r="O38" s="20"/>
      <c r="P38" s="20"/>
      <c r="Q38" s="2"/>
      <c r="R38" s="2"/>
    </row>
    <row r="39" spans="1:18" ht="150" x14ac:dyDescent="0.25">
      <c r="A39" s="9">
        <v>37</v>
      </c>
      <c r="B39" s="2" t="s">
        <v>167</v>
      </c>
      <c r="C39" s="2" t="s">
        <v>191</v>
      </c>
      <c r="D39" s="2" t="s">
        <v>12</v>
      </c>
      <c r="E39" s="2" t="s">
        <v>169</v>
      </c>
      <c r="F39" s="2" t="s">
        <v>421</v>
      </c>
      <c r="G39" s="2" t="s">
        <v>193</v>
      </c>
      <c r="H39" s="20" t="s">
        <v>424</v>
      </c>
      <c r="I39" s="20" t="s">
        <v>425</v>
      </c>
      <c r="J39" s="20" t="s">
        <v>426</v>
      </c>
      <c r="K39" s="20">
        <v>100</v>
      </c>
      <c r="L39" s="20"/>
      <c r="M39" s="20" t="s">
        <v>47</v>
      </c>
      <c r="N39" s="20"/>
      <c r="O39" s="20">
        <v>34</v>
      </c>
      <c r="P39" s="20">
        <v>100</v>
      </c>
      <c r="Q39" s="2"/>
      <c r="R39" s="2"/>
    </row>
    <row r="40" spans="1:18" ht="105" x14ac:dyDescent="0.25">
      <c r="A40" s="9">
        <v>38</v>
      </c>
      <c r="B40" s="2" t="s">
        <v>167</v>
      </c>
      <c r="C40" s="2" t="s">
        <v>176</v>
      </c>
      <c r="D40" s="2" t="s">
        <v>12</v>
      </c>
      <c r="E40" s="2" t="s">
        <v>198</v>
      </c>
      <c r="F40" s="2" t="s">
        <v>199</v>
      </c>
      <c r="G40" s="2" t="s">
        <v>200</v>
      </c>
      <c r="H40" s="20" t="s">
        <v>201</v>
      </c>
      <c r="I40" s="20" t="s">
        <v>202</v>
      </c>
      <c r="J40" s="20" t="s">
        <v>203</v>
      </c>
      <c r="K40" s="20"/>
      <c r="L40" s="20">
        <v>13</v>
      </c>
      <c r="M40" s="20" t="s">
        <v>66</v>
      </c>
      <c r="N40" s="20"/>
      <c r="O40" s="20"/>
      <c r="P40" s="20"/>
      <c r="Q40" s="2"/>
      <c r="R40" s="2"/>
    </row>
    <row r="41" spans="1:18" ht="150" x14ac:dyDescent="0.25">
      <c r="A41" s="9">
        <v>39</v>
      </c>
      <c r="B41" s="2" t="s">
        <v>167</v>
      </c>
      <c r="C41" s="2" t="s">
        <v>176</v>
      </c>
      <c r="D41" s="2" t="s">
        <v>12</v>
      </c>
      <c r="E41" s="2" t="s">
        <v>198</v>
      </c>
      <c r="F41" s="2" t="s">
        <v>199</v>
      </c>
      <c r="G41" s="2" t="s">
        <v>200</v>
      </c>
      <c r="H41" s="20" t="s">
        <v>430</v>
      </c>
      <c r="I41" s="20" t="s">
        <v>431</v>
      </c>
      <c r="J41" s="20" t="s">
        <v>432</v>
      </c>
      <c r="K41" s="20">
        <v>100</v>
      </c>
      <c r="L41" s="20"/>
      <c r="M41" s="20" t="s">
        <v>47</v>
      </c>
      <c r="N41" s="20"/>
      <c r="O41" s="20">
        <v>50</v>
      </c>
      <c r="P41" s="20">
        <v>100</v>
      </c>
      <c r="Q41" s="2"/>
      <c r="R41" s="2"/>
    </row>
    <row r="42" spans="1:18" ht="285" x14ac:dyDescent="0.25">
      <c r="A42" s="9">
        <v>40</v>
      </c>
      <c r="B42" s="2" t="s">
        <v>167</v>
      </c>
      <c r="C42" s="2" t="s">
        <v>205</v>
      </c>
      <c r="D42" s="2" t="s">
        <v>13</v>
      </c>
      <c r="E42" s="2" t="s">
        <v>206</v>
      </c>
      <c r="F42" s="2" t="s">
        <v>207</v>
      </c>
      <c r="G42" s="2" t="s">
        <v>186</v>
      </c>
      <c r="H42" s="20" t="s">
        <v>208</v>
      </c>
      <c r="I42" s="20" t="s">
        <v>209</v>
      </c>
      <c r="J42" s="20" t="s">
        <v>210</v>
      </c>
      <c r="K42" s="15"/>
      <c r="L42" s="2">
        <v>100</v>
      </c>
      <c r="M42" s="2" t="s">
        <v>47</v>
      </c>
      <c r="N42" s="2"/>
      <c r="O42" s="2"/>
      <c r="P42" s="2"/>
      <c r="Q42" s="2"/>
      <c r="R42" s="23"/>
    </row>
    <row r="43" spans="1:18" ht="165" x14ac:dyDescent="0.25">
      <c r="A43" s="9">
        <v>41</v>
      </c>
      <c r="B43" s="2" t="s">
        <v>167</v>
      </c>
      <c r="C43" s="2" t="s">
        <v>205</v>
      </c>
      <c r="D43" s="2" t="s">
        <v>13</v>
      </c>
      <c r="E43" s="2" t="s">
        <v>206</v>
      </c>
      <c r="F43" s="2" t="s">
        <v>207</v>
      </c>
      <c r="G43" s="2" t="s">
        <v>186</v>
      </c>
      <c r="H43" s="20" t="s">
        <v>436</v>
      </c>
      <c r="I43" s="20" t="s">
        <v>437</v>
      </c>
      <c r="J43" s="20" t="s">
        <v>438</v>
      </c>
      <c r="K43" s="2">
        <v>100</v>
      </c>
      <c r="L43" s="2"/>
      <c r="M43" s="2" t="s">
        <v>47</v>
      </c>
      <c r="N43" s="2"/>
      <c r="O43" s="2">
        <v>30</v>
      </c>
      <c r="P43" s="2">
        <v>100</v>
      </c>
      <c r="Q43" s="2" t="s">
        <v>439</v>
      </c>
      <c r="R43" s="23">
        <v>40000000000</v>
      </c>
    </row>
    <row r="44" spans="1:18" ht="75" x14ac:dyDescent="0.25">
      <c r="A44" s="9">
        <v>42</v>
      </c>
      <c r="B44" s="2" t="s">
        <v>167</v>
      </c>
      <c r="C44" s="2" t="s">
        <v>212</v>
      </c>
      <c r="D44" s="2" t="s">
        <v>13</v>
      </c>
      <c r="E44" s="2" t="s">
        <v>206</v>
      </c>
      <c r="F44" s="2" t="s">
        <v>213</v>
      </c>
      <c r="G44" s="2" t="s">
        <v>186</v>
      </c>
      <c r="H44" s="20" t="s">
        <v>214</v>
      </c>
      <c r="I44" s="20" t="s">
        <v>215</v>
      </c>
      <c r="J44" s="20" t="s">
        <v>216</v>
      </c>
      <c r="K44" s="2"/>
      <c r="L44" s="2">
        <v>900</v>
      </c>
      <c r="M44" s="2" t="s">
        <v>66</v>
      </c>
      <c r="N44" s="2"/>
      <c r="O44" s="2"/>
      <c r="P44" s="2"/>
      <c r="Q44" s="15"/>
      <c r="R44" s="15"/>
    </row>
    <row r="45" spans="1:18" ht="150" x14ac:dyDescent="0.25">
      <c r="A45" s="9">
        <v>43</v>
      </c>
      <c r="B45" s="2" t="s">
        <v>167</v>
      </c>
      <c r="C45" s="2" t="s">
        <v>212</v>
      </c>
      <c r="D45" s="2" t="s">
        <v>13</v>
      </c>
      <c r="E45" s="2" t="s">
        <v>206</v>
      </c>
      <c r="F45" s="2" t="s">
        <v>213</v>
      </c>
      <c r="G45" s="2" t="s">
        <v>186</v>
      </c>
      <c r="H45" s="20" t="s">
        <v>440</v>
      </c>
      <c r="I45" s="20" t="s">
        <v>441</v>
      </c>
      <c r="J45" s="20" t="s">
        <v>442</v>
      </c>
      <c r="K45" s="2">
        <v>100</v>
      </c>
      <c r="L45" s="2"/>
      <c r="M45" s="2" t="s">
        <v>47</v>
      </c>
      <c r="N45" s="2"/>
      <c r="O45" s="2">
        <v>30</v>
      </c>
      <c r="P45" s="2">
        <v>100</v>
      </c>
      <c r="Q45" s="2" t="s">
        <v>443</v>
      </c>
      <c r="R45" s="23">
        <v>30000000000</v>
      </c>
    </row>
    <row r="46" spans="1:18" ht="120" x14ac:dyDescent="0.25">
      <c r="A46" s="9">
        <v>44</v>
      </c>
      <c r="B46" s="2" t="s">
        <v>167</v>
      </c>
      <c r="C46" s="2" t="s">
        <v>218</v>
      </c>
      <c r="D46" s="2" t="s">
        <v>14</v>
      </c>
      <c r="E46" s="2" t="s">
        <v>219</v>
      </c>
      <c r="F46" s="2" t="s">
        <v>220</v>
      </c>
      <c r="G46" s="2" t="s">
        <v>186</v>
      </c>
      <c r="H46" s="20" t="s">
        <v>221</v>
      </c>
      <c r="I46" s="20" t="s">
        <v>222</v>
      </c>
      <c r="J46" s="20" t="s">
        <v>223</v>
      </c>
      <c r="K46" s="2"/>
      <c r="L46" s="2">
        <v>2095</v>
      </c>
      <c r="M46" s="2" t="s">
        <v>66</v>
      </c>
      <c r="N46" s="2"/>
      <c r="O46" s="2"/>
      <c r="P46" s="2"/>
      <c r="Q46" s="2"/>
      <c r="R46" s="2"/>
    </row>
    <row r="47" spans="1:18" ht="150" x14ac:dyDescent="0.25">
      <c r="A47" s="9">
        <v>45</v>
      </c>
      <c r="B47" s="2" t="s">
        <v>167</v>
      </c>
      <c r="C47" s="2" t="s">
        <v>218</v>
      </c>
      <c r="D47" s="2" t="s">
        <v>14</v>
      </c>
      <c r="E47" s="2" t="s">
        <v>219</v>
      </c>
      <c r="F47" s="2" t="s">
        <v>220</v>
      </c>
      <c r="G47" s="2" t="s">
        <v>186</v>
      </c>
      <c r="H47" s="20" t="s">
        <v>447</v>
      </c>
      <c r="I47" s="20" t="s">
        <v>448</v>
      </c>
      <c r="J47" s="20" t="s">
        <v>449</v>
      </c>
      <c r="K47" s="2">
        <v>100</v>
      </c>
      <c r="L47" s="2"/>
      <c r="M47" s="2" t="s">
        <v>47</v>
      </c>
      <c r="N47" s="2"/>
      <c r="O47" s="2">
        <v>30</v>
      </c>
      <c r="P47" s="2">
        <v>100</v>
      </c>
      <c r="Q47" s="2"/>
      <c r="R47" s="2"/>
    </row>
    <row r="48" spans="1:18" ht="75" x14ac:dyDescent="0.25">
      <c r="A48" s="9">
        <v>46</v>
      </c>
      <c r="B48" s="2" t="s">
        <v>167</v>
      </c>
      <c r="C48" s="2" t="s">
        <v>225</v>
      </c>
      <c r="D48" s="2" t="s">
        <v>14</v>
      </c>
      <c r="E48" s="2" t="s">
        <v>219</v>
      </c>
      <c r="F48" s="2" t="s">
        <v>226</v>
      </c>
      <c r="G48" s="2" t="s">
        <v>227</v>
      </c>
      <c r="H48" s="20" t="s">
        <v>228</v>
      </c>
      <c r="I48" s="20" t="s">
        <v>229</v>
      </c>
      <c r="J48" s="20" t="s">
        <v>230</v>
      </c>
      <c r="K48" s="2"/>
      <c r="L48" s="2">
        <v>22</v>
      </c>
      <c r="M48" s="2" t="s">
        <v>66</v>
      </c>
      <c r="N48" s="2"/>
      <c r="O48" s="2"/>
      <c r="P48" s="2"/>
      <c r="Q48" s="2"/>
      <c r="R48" s="2"/>
    </row>
    <row r="49" spans="1:18" ht="150" x14ac:dyDescent="0.25">
      <c r="A49" s="9">
        <v>47</v>
      </c>
      <c r="B49" s="2" t="s">
        <v>167</v>
      </c>
      <c r="C49" s="2" t="s">
        <v>225</v>
      </c>
      <c r="D49" s="2" t="s">
        <v>14</v>
      </c>
      <c r="E49" s="2" t="s">
        <v>219</v>
      </c>
      <c r="F49" s="2" t="s">
        <v>226</v>
      </c>
      <c r="G49" s="2" t="s">
        <v>227</v>
      </c>
      <c r="H49" s="20" t="s">
        <v>450</v>
      </c>
      <c r="I49" s="20" t="s">
        <v>451</v>
      </c>
      <c r="J49" s="20" t="s">
        <v>452</v>
      </c>
      <c r="K49" s="2">
        <v>100</v>
      </c>
      <c r="L49" s="2"/>
      <c r="M49" s="2" t="s">
        <v>47</v>
      </c>
      <c r="N49" s="2"/>
      <c r="O49" s="2">
        <v>30</v>
      </c>
      <c r="P49" s="2">
        <v>100</v>
      </c>
      <c r="Q49" s="2"/>
      <c r="R49" s="2"/>
    </row>
    <row r="50" spans="1:18" ht="75" x14ac:dyDescent="0.25">
      <c r="A50" s="9">
        <v>48</v>
      </c>
      <c r="B50" s="2" t="s">
        <v>167</v>
      </c>
      <c r="C50" s="4" t="s">
        <v>225</v>
      </c>
      <c r="D50" s="2" t="s">
        <v>14</v>
      </c>
      <c r="E50" s="2" t="s">
        <v>219</v>
      </c>
      <c r="F50" s="2" t="s">
        <v>231</v>
      </c>
      <c r="G50" s="2" t="s">
        <v>186</v>
      </c>
      <c r="H50" s="20" t="s">
        <v>232</v>
      </c>
      <c r="I50" s="20" t="s">
        <v>233</v>
      </c>
      <c r="J50" s="20" t="s">
        <v>234</v>
      </c>
      <c r="K50" s="15"/>
      <c r="L50" s="2">
        <v>100</v>
      </c>
      <c r="M50" s="2" t="s">
        <v>47</v>
      </c>
      <c r="N50" s="2"/>
      <c r="O50" s="2"/>
      <c r="P50" s="2"/>
      <c r="Q50" s="2"/>
      <c r="R50" s="2"/>
    </row>
    <row r="51" spans="1:18" ht="165" x14ac:dyDescent="0.25">
      <c r="A51" s="9">
        <v>49</v>
      </c>
      <c r="B51" s="2" t="s">
        <v>167</v>
      </c>
      <c r="C51" s="4" t="s">
        <v>225</v>
      </c>
      <c r="D51" s="2" t="s">
        <v>14</v>
      </c>
      <c r="E51" s="2" t="s">
        <v>219</v>
      </c>
      <c r="F51" s="2" t="s">
        <v>231</v>
      </c>
      <c r="G51" s="2" t="s">
        <v>186</v>
      </c>
      <c r="H51" s="20" t="s">
        <v>453</v>
      </c>
      <c r="I51" s="20" t="s">
        <v>454</v>
      </c>
      <c r="J51" s="20" t="s">
        <v>455</v>
      </c>
      <c r="K51" s="2">
        <v>100</v>
      </c>
      <c r="L51" s="2"/>
      <c r="M51" s="2" t="s">
        <v>47</v>
      </c>
      <c r="N51" s="2"/>
      <c r="O51" s="2">
        <v>30</v>
      </c>
      <c r="P51" s="2">
        <v>100</v>
      </c>
      <c r="Q51" s="2"/>
      <c r="R51" s="2"/>
    </row>
    <row r="52" spans="1:18" ht="90" x14ac:dyDescent="0.25">
      <c r="A52" s="9">
        <v>50</v>
      </c>
      <c r="B52" s="2" t="s">
        <v>167</v>
      </c>
      <c r="C52" s="4" t="s">
        <v>236</v>
      </c>
      <c r="D52" s="2" t="s">
        <v>14</v>
      </c>
      <c r="E52" s="2" t="s">
        <v>219</v>
      </c>
      <c r="F52" s="2" t="s">
        <v>237</v>
      </c>
      <c r="G52" s="2" t="s">
        <v>200</v>
      </c>
      <c r="H52" s="20" t="s">
        <v>238</v>
      </c>
      <c r="I52" s="20" t="s">
        <v>239</v>
      </c>
      <c r="J52" s="20" t="s">
        <v>240</v>
      </c>
      <c r="K52" s="15"/>
      <c r="L52" s="2">
        <v>9098</v>
      </c>
      <c r="M52" s="2" t="s">
        <v>66</v>
      </c>
      <c r="N52" s="2"/>
      <c r="O52" s="2"/>
      <c r="P52" s="2"/>
      <c r="Q52" s="2"/>
      <c r="R52" s="2"/>
    </row>
    <row r="53" spans="1:18" ht="150" x14ac:dyDescent="0.25">
      <c r="A53" s="9">
        <v>51</v>
      </c>
      <c r="B53" s="2" t="s">
        <v>167</v>
      </c>
      <c r="C53" s="4" t="s">
        <v>236</v>
      </c>
      <c r="D53" s="2" t="s">
        <v>14</v>
      </c>
      <c r="E53" s="2" t="s">
        <v>219</v>
      </c>
      <c r="F53" s="2" t="s">
        <v>237</v>
      </c>
      <c r="G53" s="2" t="s">
        <v>200</v>
      </c>
      <c r="H53" s="20" t="s">
        <v>456</v>
      </c>
      <c r="I53" s="20" t="s">
        <v>457</v>
      </c>
      <c r="J53" s="20" t="s">
        <v>458</v>
      </c>
      <c r="K53" s="2">
        <v>100</v>
      </c>
      <c r="L53" s="2"/>
      <c r="M53" s="2" t="s">
        <v>47</v>
      </c>
      <c r="N53" s="2"/>
      <c r="O53" s="2">
        <v>30</v>
      </c>
      <c r="P53" s="2">
        <v>100</v>
      </c>
      <c r="Q53" s="2"/>
      <c r="R53" s="2"/>
    </row>
    <row r="54" spans="1:18" ht="75" x14ac:dyDescent="0.25">
      <c r="A54" s="9">
        <v>52</v>
      </c>
      <c r="B54" s="2" t="s">
        <v>167</v>
      </c>
      <c r="C54" s="4" t="s">
        <v>241</v>
      </c>
      <c r="D54" s="2" t="s">
        <v>14</v>
      </c>
      <c r="E54" s="2" t="s">
        <v>219</v>
      </c>
      <c r="F54" s="2" t="s">
        <v>242</v>
      </c>
      <c r="G54" s="2" t="s">
        <v>243</v>
      </c>
      <c r="H54" s="20" t="s">
        <v>244</v>
      </c>
      <c r="I54" s="20" t="s">
        <v>245</v>
      </c>
      <c r="J54" s="20" t="s">
        <v>246</v>
      </c>
      <c r="K54" s="2">
        <v>12000</v>
      </c>
      <c r="L54" s="2"/>
      <c r="M54" s="2" t="s">
        <v>66</v>
      </c>
      <c r="N54" s="2">
        <v>3333</v>
      </c>
      <c r="O54" s="2">
        <v>7333</v>
      </c>
      <c r="P54" s="2">
        <v>12000</v>
      </c>
      <c r="Q54" s="2"/>
      <c r="R54" s="2"/>
    </row>
    <row r="55" spans="1:18" ht="75" x14ac:dyDescent="0.25">
      <c r="A55" s="9">
        <v>53</v>
      </c>
      <c r="B55" s="2" t="s">
        <v>167</v>
      </c>
      <c r="C55" s="4" t="s">
        <v>248</v>
      </c>
      <c r="D55" s="2" t="s">
        <v>15</v>
      </c>
      <c r="E55" s="2" t="s">
        <v>249</v>
      </c>
      <c r="F55" s="2" t="s">
        <v>250</v>
      </c>
      <c r="G55" s="2" t="s">
        <v>193</v>
      </c>
      <c r="H55" s="20" t="s">
        <v>251</v>
      </c>
      <c r="I55" s="20" t="s">
        <v>252</v>
      </c>
      <c r="J55" s="20" t="s">
        <v>253</v>
      </c>
      <c r="K55" s="20"/>
      <c r="L55" s="20">
        <v>3</v>
      </c>
      <c r="M55" s="2" t="s">
        <v>66</v>
      </c>
      <c r="N55" s="2"/>
      <c r="O55" s="2"/>
      <c r="P55" s="2"/>
      <c r="Q55" s="2"/>
      <c r="R55" s="2"/>
    </row>
    <row r="56" spans="1:18" ht="90" x14ac:dyDescent="0.25">
      <c r="A56" s="9">
        <v>54</v>
      </c>
      <c r="B56" s="2" t="s">
        <v>167</v>
      </c>
      <c r="C56" s="4" t="s">
        <v>255</v>
      </c>
      <c r="D56" s="2" t="s">
        <v>15</v>
      </c>
      <c r="E56" s="2" t="s">
        <v>249</v>
      </c>
      <c r="F56" s="2" t="s">
        <v>256</v>
      </c>
      <c r="G56" s="2" t="s">
        <v>200</v>
      </c>
      <c r="H56" s="20" t="s">
        <v>257</v>
      </c>
      <c r="I56" s="20" t="s">
        <v>258</v>
      </c>
      <c r="J56" s="20" t="s">
        <v>259</v>
      </c>
      <c r="K56" s="20"/>
      <c r="L56" s="20">
        <v>9000</v>
      </c>
      <c r="M56" s="2" t="s">
        <v>66</v>
      </c>
      <c r="N56" s="2"/>
      <c r="O56" s="2"/>
      <c r="P56" s="2"/>
      <c r="Q56" s="2"/>
      <c r="R56" s="2"/>
    </row>
    <row r="57" spans="1:18" ht="90" x14ac:dyDescent="0.25">
      <c r="A57" s="9">
        <v>55</v>
      </c>
      <c r="B57" s="2" t="s">
        <v>167</v>
      </c>
      <c r="C57" s="4" t="s">
        <v>248</v>
      </c>
      <c r="D57" s="2" t="s">
        <v>15</v>
      </c>
      <c r="E57" s="2" t="s">
        <v>249</v>
      </c>
      <c r="F57" s="2" t="s">
        <v>256</v>
      </c>
      <c r="G57" s="2" t="s">
        <v>200</v>
      </c>
      <c r="H57" s="20" t="s">
        <v>261</v>
      </c>
      <c r="I57" s="20" t="s">
        <v>262</v>
      </c>
      <c r="J57" s="20" t="s">
        <v>263</v>
      </c>
      <c r="K57" s="20"/>
      <c r="L57" s="20">
        <v>12000</v>
      </c>
      <c r="M57" s="2" t="s">
        <v>66</v>
      </c>
      <c r="N57" s="2"/>
      <c r="O57" s="2"/>
      <c r="P57" s="2"/>
      <c r="Q57" s="2"/>
      <c r="R57" s="2"/>
    </row>
    <row r="58" spans="1:18" ht="120" x14ac:dyDescent="0.25">
      <c r="A58" s="9">
        <v>56</v>
      </c>
      <c r="B58" s="2" t="s">
        <v>167</v>
      </c>
      <c r="C58" s="4" t="s">
        <v>265</v>
      </c>
      <c r="D58" s="2" t="s">
        <v>15</v>
      </c>
      <c r="E58" s="2" t="s">
        <v>249</v>
      </c>
      <c r="F58" s="2" t="s">
        <v>256</v>
      </c>
      <c r="G58" s="2" t="s">
        <v>200</v>
      </c>
      <c r="H58" s="20" t="s">
        <v>266</v>
      </c>
      <c r="I58" s="20" t="s">
        <v>267</v>
      </c>
      <c r="J58" s="20" t="s">
        <v>268</v>
      </c>
      <c r="K58" s="20"/>
      <c r="L58" s="20">
        <v>12500</v>
      </c>
      <c r="M58" s="2" t="s">
        <v>66</v>
      </c>
      <c r="N58" s="2"/>
      <c r="O58" s="2"/>
      <c r="P58" s="2"/>
      <c r="Q58" s="2"/>
      <c r="R58" s="2"/>
    </row>
    <row r="59" spans="1:18" ht="75" x14ac:dyDescent="0.25">
      <c r="A59" s="9">
        <v>57</v>
      </c>
      <c r="B59" s="2" t="s">
        <v>167</v>
      </c>
      <c r="C59" s="2" t="s">
        <v>248</v>
      </c>
      <c r="D59" s="2" t="s">
        <v>15</v>
      </c>
      <c r="E59" s="2" t="s">
        <v>249</v>
      </c>
      <c r="F59" s="2" t="s">
        <v>250</v>
      </c>
      <c r="G59" s="2" t="s">
        <v>243</v>
      </c>
      <c r="H59" s="20" t="s">
        <v>270</v>
      </c>
      <c r="I59" s="20" t="s">
        <v>271</v>
      </c>
      <c r="J59" s="20" t="s">
        <v>271</v>
      </c>
      <c r="K59" s="20"/>
      <c r="L59" s="20">
        <v>1</v>
      </c>
      <c r="M59" s="2" t="s">
        <v>66</v>
      </c>
      <c r="N59" s="2"/>
      <c r="O59" s="2"/>
      <c r="P59" s="2"/>
      <c r="Q59" s="2"/>
      <c r="R59" s="2"/>
    </row>
    <row r="60" spans="1:18" ht="120" x14ac:dyDescent="0.25">
      <c r="A60" s="9">
        <v>58</v>
      </c>
      <c r="B60" s="2" t="s">
        <v>167</v>
      </c>
      <c r="C60" s="2" t="s">
        <v>265</v>
      </c>
      <c r="D60" s="2" t="s">
        <v>15</v>
      </c>
      <c r="E60" s="2" t="s">
        <v>249</v>
      </c>
      <c r="F60" s="2" t="s">
        <v>250</v>
      </c>
      <c r="G60" s="2" t="s">
        <v>243</v>
      </c>
      <c r="H60" s="20" t="s">
        <v>273</v>
      </c>
      <c r="I60" s="20" t="s">
        <v>274</v>
      </c>
      <c r="J60" s="20" t="s">
        <v>275</v>
      </c>
      <c r="K60" s="20"/>
      <c r="L60" s="20">
        <v>1</v>
      </c>
      <c r="M60" s="2" t="s">
        <v>66</v>
      </c>
      <c r="N60" s="2"/>
      <c r="O60" s="2"/>
      <c r="P60" s="2"/>
      <c r="Q60" s="2"/>
      <c r="R60" s="2"/>
    </row>
    <row r="61" spans="1:18" ht="75" x14ac:dyDescent="0.25">
      <c r="A61" s="9">
        <v>59</v>
      </c>
      <c r="B61" s="2" t="s">
        <v>167</v>
      </c>
      <c r="C61" s="2" t="s">
        <v>276</v>
      </c>
      <c r="D61" s="2" t="s">
        <v>15</v>
      </c>
      <c r="E61" s="2" t="s">
        <v>249</v>
      </c>
      <c r="F61" s="2" t="s">
        <v>250</v>
      </c>
      <c r="G61" s="2" t="s">
        <v>243</v>
      </c>
      <c r="H61" s="20" t="s">
        <v>277</v>
      </c>
      <c r="I61" s="20" t="s">
        <v>278</v>
      </c>
      <c r="J61" s="20" t="s">
        <v>278</v>
      </c>
      <c r="K61" s="20"/>
      <c r="L61" s="20">
        <v>1</v>
      </c>
      <c r="M61" s="2" t="s">
        <v>66</v>
      </c>
      <c r="N61" s="2"/>
      <c r="O61" s="2"/>
      <c r="P61" s="2"/>
      <c r="Q61" s="2"/>
      <c r="R61" s="2"/>
    </row>
    <row r="62" spans="1:18" ht="75" x14ac:dyDescent="0.25">
      <c r="A62" s="9">
        <v>60</v>
      </c>
      <c r="B62" s="2" t="s">
        <v>167</v>
      </c>
      <c r="C62" s="2" t="s">
        <v>255</v>
      </c>
      <c r="D62" s="2" t="s">
        <v>15</v>
      </c>
      <c r="E62" s="2" t="s">
        <v>249</v>
      </c>
      <c r="F62" s="2" t="s">
        <v>250</v>
      </c>
      <c r="G62" s="2" t="s">
        <v>186</v>
      </c>
      <c r="H62" s="20" t="s">
        <v>279</v>
      </c>
      <c r="I62" s="20" t="s">
        <v>280</v>
      </c>
      <c r="J62" s="20" t="s">
        <v>281</v>
      </c>
      <c r="K62" s="20"/>
      <c r="L62" s="20">
        <v>1450</v>
      </c>
      <c r="M62" s="2" t="s">
        <v>66</v>
      </c>
      <c r="N62" s="2"/>
      <c r="O62" s="2"/>
      <c r="P62" s="2"/>
      <c r="Q62" s="2"/>
      <c r="R62" s="2"/>
    </row>
    <row r="63" spans="1:18" ht="150" x14ac:dyDescent="0.25">
      <c r="A63" s="9">
        <v>61</v>
      </c>
      <c r="B63" s="2" t="s">
        <v>167</v>
      </c>
      <c r="C63" s="2" t="s">
        <v>40</v>
      </c>
      <c r="D63" s="2" t="s">
        <v>15</v>
      </c>
      <c r="E63" s="2" t="s">
        <v>249</v>
      </c>
      <c r="F63" s="2" t="s">
        <v>250</v>
      </c>
      <c r="G63" s="2" t="s">
        <v>186</v>
      </c>
      <c r="H63" s="20" t="s">
        <v>283</v>
      </c>
      <c r="I63" s="20" t="s">
        <v>284</v>
      </c>
      <c r="J63" s="20" t="s">
        <v>285</v>
      </c>
      <c r="K63" s="20"/>
      <c r="L63" s="20">
        <v>1500</v>
      </c>
      <c r="M63" s="2" t="s">
        <v>66</v>
      </c>
      <c r="N63" s="2"/>
      <c r="O63" s="2"/>
      <c r="P63" s="2"/>
      <c r="Q63" s="2"/>
      <c r="R63" s="2"/>
    </row>
    <row r="64" spans="1:18" ht="75" x14ac:dyDescent="0.25">
      <c r="A64" s="9">
        <v>62</v>
      </c>
      <c r="B64" s="2" t="s">
        <v>167</v>
      </c>
      <c r="C64" s="2" t="s">
        <v>255</v>
      </c>
      <c r="D64" s="2" t="s">
        <v>15</v>
      </c>
      <c r="E64" s="2" t="s">
        <v>249</v>
      </c>
      <c r="F64" s="2" t="s">
        <v>286</v>
      </c>
      <c r="G64" s="2" t="s">
        <v>186</v>
      </c>
      <c r="H64" s="20" t="s">
        <v>287</v>
      </c>
      <c r="I64" s="20" t="s">
        <v>288</v>
      </c>
      <c r="J64" s="20" t="s">
        <v>289</v>
      </c>
      <c r="K64" s="20"/>
      <c r="L64" s="20">
        <v>2500</v>
      </c>
      <c r="M64" s="2" t="s">
        <v>66</v>
      </c>
      <c r="N64" s="2"/>
      <c r="O64" s="2"/>
      <c r="P64" s="2"/>
      <c r="Q64" s="2"/>
      <c r="R64" s="2"/>
    </row>
    <row r="65" spans="1:18" ht="75" x14ac:dyDescent="0.25">
      <c r="A65" s="9">
        <v>63</v>
      </c>
      <c r="B65" s="2" t="s">
        <v>167</v>
      </c>
      <c r="C65" s="4" t="s">
        <v>248</v>
      </c>
      <c r="D65" s="2" t="s">
        <v>15</v>
      </c>
      <c r="E65" s="2" t="s">
        <v>249</v>
      </c>
      <c r="F65" s="2" t="s">
        <v>286</v>
      </c>
      <c r="G65" s="2" t="s">
        <v>186</v>
      </c>
      <c r="H65" s="20" t="s">
        <v>291</v>
      </c>
      <c r="I65" s="20" t="s">
        <v>292</v>
      </c>
      <c r="J65" s="20" t="s">
        <v>293</v>
      </c>
      <c r="K65" s="20"/>
      <c r="L65" s="20">
        <v>500</v>
      </c>
      <c r="M65" s="2" t="s">
        <v>66</v>
      </c>
      <c r="N65" s="2"/>
      <c r="O65" s="2"/>
      <c r="P65" s="2"/>
      <c r="Q65" s="2"/>
      <c r="R65" s="2"/>
    </row>
    <row r="66" spans="1:18" ht="120" x14ac:dyDescent="0.25">
      <c r="A66" s="9">
        <v>64</v>
      </c>
      <c r="B66" s="2" t="s">
        <v>167</v>
      </c>
      <c r="C66" s="4" t="s">
        <v>265</v>
      </c>
      <c r="D66" s="2" t="s">
        <v>15</v>
      </c>
      <c r="E66" s="2" t="s">
        <v>249</v>
      </c>
      <c r="F66" s="2" t="s">
        <v>286</v>
      </c>
      <c r="G66" s="2" t="s">
        <v>186</v>
      </c>
      <c r="H66" s="20" t="s">
        <v>295</v>
      </c>
      <c r="I66" s="20" t="s">
        <v>296</v>
      </c>
      <c r="J66" s="20" t="s">
        <v>297</v>
      </c>
      <c r="K66" s="20"/>
      <c r="L66" s="20">
        <v>716</v>
      </c>
      <c r="M66" s="2" t="s">
        <v>66</v>
      </c>
      <c r="N66" s="2"/>
      <c r="O66" s="2"/>
      <c r="P66" s="2"/>
      <c r="Q66" s="2"/>
      <c r="R66" s="2"/>
    </row>
    <row r="67" spans="1:18" ht="165" x14ac:dyDescent="0.25">
      <c r="A67" s="9">
        <v>65</v>
      </c>
      <c r="B67" s="2" t="s">
        <v>167</v>
      </c>
      <c r="C67" s="4" t="s">
        <v>265</v>
      </c>
      <c r="D67" s="2" t="s">
        <v>15</v>
      </c>
      <c r="E67" s="2" t="s">
        <v>249</v>
      </c>
      <c r="F67" s="2" t="s">
        <v>286</v>
      </c>
      <c r="G67" s="2" t="s">
        <v>186</v>
      </c>
      <c r="H67" s="20" t="s">
        <v>461</v>
      </c>
      <c r="I67" s="20" t="s">
        <v>462</v>
      </c>
      <c r="J67" s="20" t="s">
        <v>463</v>
      </c>
      <c r="K67" s="20">
        <v>100</v>
      </c>
      <c r="L67" s="20"/>
      <c r="M67" s="2" t="s">
        <v>47</v>
      </c>
      <c r="N67" s="2"/>
      <c r="O67" s="2">
        <v>30</v>
      </c>
      <c r="P67" s="2">
        <v>100</v>
      </c>
      <c r="Q67" s="2"/>
      <c r="R67" s="2"/>
    </row>
    <row r="68" spans="1:18" ht="150" x14ac:dyDescent="0.25">
      <c r="A68" s="9">
        <v>66</v>
      </c>
      <c r="B68" s="2" t="s">
        <v>167</v>
      </c>
      <c r="C68" s="2" t="s">
        <v>40</v>
      </c>
      <c r="D68" s="2" t="s">
        <v>15</v>
      </c>
      <c r="E68" s="2" t="s">
        <v>249</v>
      </c>
      <c r="F68" s="2" t="s">
        <v>250</v>
      </c>
      <c r="G68" s="2" t="s">
        <v>186</v>
      </c>
      <c r="H68" s="20" t="s">
        <v>464</v>
      </c>
      <c r="I68" s="20" t="s">
        <v>465</v>
      </c>
      <c r="J68" s="20" t="s">
        <v>466</v>
      </c>
      <c r="K68" s="20">
        <v>100</v>
      </c>
      <c r="L68" s="20"/>
      <c r="M68" s="2" t="s">
        <v>47</v>
      </c>
      <c r="N68" s="2"/>
      <c r="O68" s="2">
        <v>30</v>
      </c>
      <c r="P68" s="2">
        <v>100</v>
      </c>
      <c r="Q68" s="2"/>
      <c r="R68" s="2"/>
    </row>
    <row r="69" spans="1:18" ht="150" x14ac:dyDescent="0.25">
      <c r="A69" s="9">
        <v>67</v>
      </c>
      <c r="B69" s="2" t="s">
        <v>167</v>
      </c>
      <c r="C69" s="4" t="s">
        <v>248</v>
      </c>
      <c r="D69" s="2" t="s">
        <v>15</v>
      </c>
      <c r="E69" s="2" t="s">
        <v>249</v>
      </c>
      <c r="F69" s="2" t="s">
        <v>256</v>
      </c>
      <c r="G69" s="2" t="s">
        <v>200</v>
      </c>
      <c r="H69" s="20" t="s">
        <v>467</v>
      </c>
      <c r="I69" s="20" t="s">
        <v>468</v>
      </c>
      <c r="J69" s="20" t="s">
        <v>469</v>
      </c>
      <c r="K69" s="20">
        <v>100</v>
      </c>
      <c r="L69" s="20"/>
      <c r="M69" s="2" t="s">
        <v>47</v>
      </c>
      <c r="N69" s="2"/>
      <c r="O69" s="2">
        <v>30</v>
      </c>
      <c r="P69" s="2">
        <v>100</v>
      </c>
      <c r="Q69" s="2"/>
      <c r="R69" s="2"/>
    </row>
    <row r="70" spans="1:18" ht="75" x14ac:dyDescent="0.25">
      <c r="A70" s="9">
        <v>68</v>
      </c>
      <c r="B70" s="2" t="s">
        <v>299</v>
      </c>
      <c r="C70" s="2" t="s">
        <v>300</v>
      </c>
      <c r="D70" s="2" t="s">
        <v>16</v>
      </c>
      <c r="E70" s="2" t="s">
        <v>301</v>
      </c>
      <c r="F70" s="2" t="s">
        <v>302</v>
      </c>
      <c r="G70" s="2" t="s">
        <v>186</v>
      </c>
      <c r="H70" s="20" t="s">
        <v>303</v>
      </c>
      <c r="I70" s="20" t="s">
        <v>304</v>
      </c>
      <c r="J70" s="20" t="s">
        <v>305</v>
      </c>
      <c r="K70" s="2"/>
      <c r="L70" s="2">
        <v>500</v>
      </c>
      <c r="M70" s="2" t="s">
        <v>66</v>
      </c>
      <c r="N70" s="2"/>
      <c r="O70" s="2"/>
      <c r="P70" s="2"/>
      <c r="Q70" s="2"/>
      <c r="R70" s="2"/>
    </row>
    <row r="71" spans="1:18" ht="150" x14ac:dyDescent="0.25">
      <c r="A71" s="9">
        <v>69</v>
      </c>
      <c r="B71" s="2" t="s">
        <v>299</v>
      </c>
      <c r="C71" s="2" t="s">
        <v>300</v>
      </c>
      <c r="D71" s="2" t="s">
        <v>16</v>
      </c>
      <c r="E71" s="2" t="s">
        <v>301</v>
      </c>
      <c r="F71" s="2" t="s">
        <v>302</v>
      </c>
      <c r="G71" s="2" t="s">
        <v>186</v>
      </c>
      <c r="H71" s="20" t="s">
        <v>471</v>
      </c>
      <c r="I71" s="20" t="s">
        <v>472</v>
      </c>
      <c r="J71" s="20" t="s">
        <v>473</v>
      </c>
      <c r="K71" s="2">
        <v>100</v>
      </c>
      <c r="L71" s="2"/>
      <c r="M71" s="2" t="s">
        <v>47</v>
      </c>
      <c r="N71" s="2"/>
      <c r="O71" s="2">
        <v>30</v>
      </c>
      <c r="P71" s="2">
        <v>100</v>
      </c>
      <c r="Q71" s="2"/>
      <c r="R71" s="2"/>
    </row>
    <row r="72" spans="1:18" ht="90" x14ac:dyDescent="0.25">
      <c r="A72" s="9">
        <v>70</v>
      </c>
      <c r="B72" s="2" t="s">
        <v>299</v>
      </c>
      <c r="C72" s="2" t="s">
        <v>307</v>
      </c>
      <c r="D72" s="2" t="s">
        <v>16</v>
      </c>
      <c r="E72" s="2" t="s">
        <v>301</v>
      </c>
      <c r="F72" s="2" t="s">
        <v>308</v>
      </c>
      <c r="G72" s="2" t="s">
        <v>309</v>
      </c>
      <c r="H72" s="20" t="s">
        <v>310</v>
      </c>
      <c r="I72" s="20" t="s">
        <v>311</v>
      </c>
      <c r="J72" s="20" t="s">
        <v>312</v>
      </c>
      <c r="K72" s="15"/>
      <c r="L72" s="2">
        <v>50</v>
      </c>
      <c r="M72" s="2" t="s">
        <v>66</v>
      </c>
      <c r="N72" s="2"/>
      <c r="O72" s="2"/>
      <c r="P72" s="2"/>
      <c r="Q72" s="2"/>
      <c r="R72" s="23"/>
    </row>
    <row r="73" spans="1:18" ht="150" x14ac:dyDescent="0.25">
      <c r="A73" s="9">
        <v>71</v>
      </c>
      <c r="B73" s="2" t="s">
        <v>299</v>
      </c>
      <c r="C73" s="2" t="s">
        <v>307</v>
      </c>
      <c r="D73" s="2" t="s">
        <v>16</v>
      </c>
      <c r="E73" s="2" t="s">
        <v>301</v>
      </c>
      <c r="F73" s="2" t="s">
        <v>308</v>
      </c>
      <c r="G73" s="2" t="s">
        <v>309</v>
      </c>
      <c r="H73" s="20" t="s">
        <v>474</v>
      </c>
      <c r="I73" s="20" t="s">
        <v>475</v>
      </c>
      <c r="J73" s="20" t="s">
        <v>476</v>
      </c>
      <c r="K73" s="2">
        <v>100</v>
      </c>
      <c r="L73" s="2"/>
      <c r="M73" s="2" t="s">
        <v>47</v>
      </c>
      <c r="N73" s="2"/>
      <c r="O73" s="2">
        <v>30</v>
      </c>
      <c r="P73" s="2">
        <v>100</v>
      </c>
      <c r="Q73" s="2" t="s">
        <v>477</v>
      </c>
      <c r="R73" s="23">
        <v>114000000000</v>
      </c>
    </row>
    <row r="74" spans="1:18" ht="75" x14ac:dyDescent="0.25">
      <c r="A74" s="9">
        <v>72</v>
      </c>
      <c r="B74" s="2" t="s">
        <v>299</v>
      </c>
      <c r="C74" s="2" t="s">
        <v>314</v>
      </c>
      <c r="D74" s="2" t="s">
        <v>16</v>
      </c>
      <c r="E74" s="2" t="s">
        <v>301</v>
      </c>
      <c r="F74" s="2" t="s">
        <v>315</v>
      </c>
      <c r="G74" s="2" t="s">
        <v>227</v>
      </c>
      <c r="H74" s="20" t="s">
        <v>316</v>
      </c>
      <c r="I74" s="20" t="s">
        <v>317</v>
      </c>
      <c r="J74" s="20" t="s">
        <v>318</v>
      </c>
      <c r="K74" s="2"/>
      <c r="L74" s="2">
        <v>19</v>
      </c>
      <c r="M74" s="2" t="s">
        <v>66</v>
      </c>
      <c r="N74" s="2"/>
      <c r="O74" s="2"/>
      <c r="P74" s="2"/>
      <c r="Q74" s="2"/>
      <c r="R74" s="2"/>
    </row>
    <row r="75" spans="1:18" ht="150" x14ac:dyDescent="0.25">
      <c r="A75" s="9">
        <v>73</v>
      </c>
      <c r="B75" s="2" t="s">
        <v>299</v>
      </c>
      <c r="C75" s="2" t="s">
        <v>314</v>
      </c>
      <c r="D75" s="2" t="s">
        <v>16</v>
      </c>
      <c r="E75" s="2" t="s">
        <v>301</v>
      </c>
      <c r="F75" s="2" t="s">
        <v>315</v>
      </c>
      <c r="G75" s="2" t="s">
        <v>227</v>
      </c>
      <c r="H75" s="20" t="s">
        <v>478</v>
      </c>
      <c r="I75" s="20" t="s">
        <v>479</v>
      </c>
      <c r="J75" s="20" t="s">
        <v>480</v>
      </c>
      <c r="K75" s="2">
        <v>100</v>
      </c>
      <c r="L75" s="2"/>
      <c r="M75" s="2" t="s">
        <v>47</v>
      </c>
      <c r="N75" s="2"/>
      <c r="O75" s="2">
        <v>30</v>
      </c>
      <c r="P75" s="2">
        <v>100</v>
      </c>
      <c r="Q75" s="2"/>
      <c r="R75" s="2"/>
    </row>
    <row r="76" spans="1:18" ht="75" x14ac:dyDescent="0.25">
      <c r="A76" s="9">
        <v>74</v>
      </c>
      <c r="B76" s="2" t="s">
        <v>299</v>
      </c>
      <c r="C76" s="2" t="s">
        <v>320</v>
      </c>
      <c r="D76" s="2" t="s">
        <v>16</v>
      </c>
      <c r="E76" s="2" t="s">
        <v>301</v>
      </c>
      <c r="F76" s="2" t="s">
        <v>321</v>
      </c>
      <c r="G76" s="2" t="s">
        <v>58</v>
      </c>
      <c r="H76" s="20" t="s">
        <v>322</v>
      </c>
      <c r="I76" s="20" t="s">
        <v>323</v>
      </c>
      <c r="J76" s="20" t="s">
        <v>324</v>
      </c>
      <c r="K76" s="2"/>
      <c r="L76" s="2">
        <v>19200</v>
      </c>
      <c r="M76" s="2" t="s">
        <v>66</v>
      </c>
      <c r="N76" s="2"/>
      <c r="O76" s="2"/>
      <c r="P76" s="2"/>
      <c r="Q76" s="2"/>
      <c r="R76" s="23"/>
    </row>
    <row r="77" spans="1:18" ht="150" x14ac:dyDescent="0.25">
      <c r="A77" s="9">
        <v>75</v>
      </c>
      <c r="B77" s="2" t="s">
        <v>299</v>
      </c>
      <c r="C77" s="2" t="s">
        <v>320</v>
      </c>
      <c r="D77" s="2" t="s">
        <v>16</v>
      </c>
      <c r="E77" s="2" t="s">
        <v>301</v>
      </c>
      <c r="F77" s="2" t="s">
        <v>321</v>
      </c>
      <c r="G77" s="2" t="s">
        <v>58</v>
      </c>
      <c r="H77" s="20" t="s">
        <v>481</v>
      </c>
      <c r="I77" s="20" t="s">
        <v>482</v>
      </c>
      <c r="J77" s="20" t="s">
        <v>483</v>
      </c>
      <c r="K77" s="2">
        <v>100</v>
      </c>
      <c r="L77" s="2"/>
      <c r="M77" s="2" t="s">
        <v>47</v>
      </c>
      <c r="N77" s="2"/>
      <c r="O77" s="2">
        <v>30</v>
      </c>
      <c r="P77" s="2">
        <v>100</v>
      </c>
      <c r="Q77" s="2" t="s">
        <v>484</v>
      </c>
      <c r="R77" s="23">
        <v>14000000000</v>
      </c>
    </row>
    <row r="78" spans="1:18" ht="75" x14ac:dyDescent="0.25">
      <c r="A78" s="9">
        <v>76</v>
      </c>
      <c r="B78" s="2" t="s">
        <v>299</v>
      </c>
      <c r="C78" s="2" t="s">
        <v>326</v>
      </c>
      <c r="D78" s="2" t="s">
        <v>16</v>
      </c>
      <c r="E78" s="2" t="s">
        <v>301</v>
      </c>
      <c r="F78" s="2" t="s">
        <v>327</v>
      </c>
      <c r="G78" s="2" t="s">
        <v>309</v>
      </c>
      <c r="H78" s="20" t="s">
        <v>328</v>
      </c>
      <c r="I78" s="20" t="s">
        <v>329</v>
      </c>
      <c r="J78" s="20" t="s">
        <v>330</v>
      </c>
      <c r="K78" s="2"/>
      <c r="L78" s="2">
        <v>4</v>
      </c>
      <c r="M78" s="2" t="s">
        <v>66</v>
      </c>
      <c r="N78" s="2"/>
      <c r="O78" s="2"/>
      <c r="P78" s="2"/>
      <c r="Q78" s="2"/>
      <c r="R78" s="2"/>
    </row>
    <row r="79" spans="1:18" ht="165" x14ac:dyDescent="0.25">
      <c r="A79" s="9">
        <v>77</v>
      </c>
      <c r="B79" s="2" t="s">
        <v>299</v>
      </c>
      <c r="C79" s="2" t="s">
        <v>326</v>
      </c>
      <c r="D79" s="2" t="s">
        <v>16</v>
      </c>
      <c r="E79" s="2" t="s">
        <v>301</v>
      </c>
      <c r="F79" s="2" t="s">
        <v>327</v>
      </c>
      <c r="G79" s="2" t="s">
        <v>309</v>
      </c>
      <c r="H79" s="20" t="s">
        <v>485</v>
      </c>
      <c r="I79" s="20" t="s">
        <v>486</v>
      </c>
      <c r="J79" s="20" t="s">
        <v>487</v>
      </c>
      <c r="K79" s="2">
        <v>100</v>
      </c>
      <c r="L79" s="2"/>
      <c r="M79" s="2" t="s">
        <v>47</v>
      </c>
      <c r="N79" s="2"/>
      <c r="O79" s="2">
        <v>30</v>
      </c>
      <c r="P79" s="2">
        <v>100</v>
      </c>
      <c r="Q79" s="2"/>
      <c r="R79" s="2"/>
    </row>
    <row r="80" spans="1:18" ht="90" x14ac:dyDescent="0.25">
      <c r="A80" s="9">
        <v>78</v>
      </c>
      <c r="B80" s="2" t="s">
        <v>299</v>
      </c>
      <c r="C80" s="2" t="s">
        <v>307</v>
      </c>
      <c r="D80" s="2" t="s">
        <v>16</v>
      </c>
      <c r="E80" s="2" t="s">
        <v>301</v>
      </c>
      <c r="F80" s="2" t="s">
        <v>308</v>
      </c>
      <c r="G80" s="2">
        <v>0</v>
      </c>
      <c r="H80" s="20" t="s">
        <v>332</v>
      </c>
      <c r="I80" s="20" t="s">
        <v>333</v>
      </c>
      <c r="J80" s="20" t="s">
        <v>334</v>
      </c>
      <c r="K80" s="15"/>
      <c r="L80" s="2">
        <v>15</v>
      </c>
      <c r="M80" s="2" t="s">
        <v>66</v>
      </c>
      <c r="N80" s="2"/>
      <c r="O80" s="2"/>
      <c r="P80" s="2"/>
      <c r="Q80" s="2"/>
      <c r="R80" s="2"/>
    </row>
    <row r="81" spans="1:18" ht="75" x14ac:dyDescent="0.25">
      <c r="A81" s="9">
        <v>79</v>
      </c>
      <c r="B81" s="2" t="s">
        <v>299</v>
      </c>
      <c r="C81" s="2" t="s">
        <v>336</v>
      </c>
      <c r="D81" s="2" t="s">
        <v>16</v>
      </c>
      <c r="E81" s="2" t="s">
        <v>301</v>
      </c>
      <c r="F81" s="2" t="s">
        <v>337</v>
      </c>
      <c r="G81" s="2" t="s">
        <v>227</v>
      </c>
      <c r="H81" s="20" t="s">
        <v>338</v>
      </c>
      <c r="I81" s="20" t="s">
        <v>339</v>
      </c>
      <c r="J81" s="20" t="s">
        <v>340</v>
      </c>
      <c r="K81" s="2">
        <v>11</v>
      </c>
      <c r="L81" s="2">
        <v>12</v>
      </c>
      <c r="M81" s="2" t="s">
        <v>66</v>
      </c>
      <c r="N81" s="2"/>
      <c r="O81" s="2"/>
      <c r="P81" s="2"/>
      <c r="Q81" s="2"/>
      <c r="R81" s="2"/>
    </row>
    <row r="82" spans="1:18" ht="165" x14ac:dyDescent="0.25">
      <c r="A82" s="9">
        <v>80</v>
      </c>
      <c r="B82" s="2" t="s">
        <v>299</v>
      </c>
      <c r="C82" s="2" t="s">
        <v>336</v>
      </c>
      <c r="D82" s="2" t="s">
        <v>16</v>
      </c>
      <c r="E82" s="2" t="s">
        <v>301</v>
      </c>
      <c r="F82" s="2" t="s">
        <v>337</v>
      </c>
      <c r="G82" s="2" t="s">
        <v>227</v>
      </c>
      <c r="H82" s="20" t="s">
        <v>489</v>
      </c>
      <c r="I82" s="20" t="s">
        <v>490</v>
      </c>
      <c r="J82" s="20" t="s">
        <v>491</v>
      </c>
      <c r="K82" s="2">
        <v>100</v>
      </c>
      <c r="L82" s="2"/>
      <c r="M82" s="2" t="s">
        <v>47</v>
      </c>
      <c r="N82" s="2"/>
      <c r="O82" s="2">
        <v>30</v>
      </c>
      <c r="P82" s="2">
        <v>100</v>
      </c>
      <c r="Q82" s="2"/>
      <c r="R82" s="2"/>
    </row>
    <row r="83" spans="1:18" ht="75" x14ac:dyDescent="0.25">
      <c r="A83" s="9">
        <v>81</v>
      </c>
      <c r="B83" s="2" t="s">
        <v>299</v>
      </c>
      <c r="C83" s="2" t="s">
        <v>326</v>
      </c>
      <c r="D83" s="2" t="s">
        <v>16</v>
      </c>
      <c r="E83" s="2" t="s">
        <v>301</v>
      </c>
      <c r="F83" s="2" t="s">
        <v>342</v>
      </c>
      <c r="G83" s="2" t="s">
        <v>200</v>
      </c>
      <c r="H83" s="20" t="s">
        <v>343</v>
      </c>
      <c r="I83" s="20" t="s">
        <v>344</v>
      </c>
      <c r="J83" s="20" t="s">
        <v>345</v>
      </c>
      <c r="K83" s="2">
        <v>8000</v>
      </c>
      <c r="L83" s="2"/>
      <c r="M83" s="2" t="s">
        <v>66</v>
      </c>
      <c r="N83" s="2">
        <v>0</v>
      </c>
      <c r="O83" s="2">
        <v>0</v>
      </c>
      <c r="P83" s="2">
        <v>50000</v>
      </c>
      <c r="Q83" s="2"/>
      <c r="R83" s="2"/>
    </row>
    <row r="84" spans="1:18" ht="75" x14ac:dyDescent="0.25">
      <c r="A84" s="9">
        <v>82</v>
      </c>
      <c r="B84" s="2" t="s">
        <v>299</v>
      </c>
      <c r="C84" s="2" t="s">
        <v>314</v>
      </c>
      <c r="D84" s="2" t="s">
        <v>16</v>
      </c>
      <c r="E84" s="2" t="s">
        <v>301</v>
      </c>
      <c r="F84" s="2" t="s">
        <v>315</v>
      </c>
      <c r="G84" s="2">
        <v>0</v>
      </c>
      <c r="H84" s="20" t="s">
        <v>347</v>
      </c>
      <c r="I84" s="20" t="s">
        <v>348</v>
      </c>
      <c r="J84" s="20" t="s">
        <v>349</v>
      </c>
      <c r="K84" s="2"/>
      <c r="L84" s="2">
        <v>382</v>
      </c>
      <c r="M84" s="2" t="s">
        <v>66</v>
      </c>
      <c r="N84" s="2"/>
      <c r="O84" s="2"/>
      <c r="P84" s="2"/>
      <c r="Q84" s="2"/>
      <c r="R84" s="2"/>
    </row>
  </sheetData>
  <autoFilter ref="A1:R84" xr:uid="{B23A1D06-4B13-4AC5-8A99-72BA1EBC203D}">
    <filterColumn colId="13" showButton="0"/>
    <filterColumn colId="14" showButton="0"/>
  </autoFilter>
  <mergeCells count="16">
    <mergeCell ref="Q1:Q2"/>
    <mergeCell ref="R1:R2"/>
    <mergeCell ref="L1:L2"/>
    <mergeCell ref="G1:G2"/>
    <mergeCell ref="I1:I2"/>
    <mergeCell ref="M1:M2"/>
    <mergeCell ref="H1:H2"/>
    <mergeCell ref="J1:J2"/>
    <mergeCell ref="K1:K2"/>
    <mergeCell ref="N1:P1"/>
    <mergeCell ref="F1:F2"/>
    <mergeCell ref="A1:A2"/>
    <mergeCell ref="B1:B2"/>
    <mergeCell ref="C1:C2"/>
    <mergeCell ref="D1:D2"/>
    <mergeCell ref="E1: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09f2c71-7c7b-4415-9a6b-9dbef041b8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F54785E37441E41AE7FEFEFBC621F10" ma:contentTypeVersion="10" ma:contentTypeDescription="Crear nuevo documento." ma:contentTypeScope="" ma:versionID="0a843d0fbde5bde81d7cc80d22ec6644">
  <xsd:schema xmlns:xsd="http://www.w3.org/2001/XMLSchema" xmlns:xs="http://www.w3.org/2001/XMLSchema" xmlns:p="http://schemas.microsoft.com/office/2006/metadata/properties" xmlns:ns3="e09f2c71-7c7b-4415-9a6b-9dbef041b83f" targetNamespace="http://schemas.microsoft.com/office/2006/metadata/properties" ma:root="true" ma:fieldsID="6e5b15e2d92984c09603d6455d878c16" ns3:_="">
    <xsd:import namespace="e09f2c71-7c7b-4415-9a6b-9dbef041b83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f2c71-7c7b-4415-9a6b-9dbef041b83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517287-8311-41AA-9F54-9915D7D4DFF9}">
  <ds:schemaRefs>
    <ds:schemaRef ds:uri="http://schemas.microsoft.com/sharepoint/v3/contenttype/forms"/>
  </ds:schemaRefs>
</ds:datastoreItem>
</file>

<file path=customXml/itemProps2.xml><?xml version="1.0" encoding="utf-8"?>
<ds:datastoreItem xmlns:ds="http://schemas.openxmlformats.org/officeDocument/2006/customXml" ds:itemID="{0E429E48-92BE-4418-8984-6FD3D296AB18}">
  <ds:schemaRefs>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http://schemas.microsoft.com/office/2006/metadata/properties"/>
    <ds:schemaRef ds:uri="e09f2c71-7c7b-4415-9a6b-9dbef041b83f"/>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86D21C10-0439-4CC4-88D3-E0D46097E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f2c71-7c7b-4415-9a6b-9dbef041b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Hoja2</vt:lpstr>
      <vt:lpstr>Hoja3</vt:lpstr>
      <vt:lpstr>SEGUIMIENTO SEGUNDO TRIMESTRE</vt:lpstr>
      <vt:lpstr>SEGUIMIENTOS 2024</vt:lpstr>
      <vt:lpstr>SEGUIMIENTO DICIEMBRE</vt:lpstr>
      <vt:lpstr>PLAN DE ACCIÓN</vt:lpstr>
      <vt:lpstr>DELEGADOS</vt:lpstr>
      <vt:lpstr>PLAN DE 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Gineth Liliana González Vargas</dc:creator>
  <cp:keywords/>
  <dc:description/>
  <cp:lastModifiedBy>Paola Andrea López Jaramillo</cp:lastModifiedBy>
  <cp:revision/>
  <dcterms:created xsi:type="dcterms:W3CDTF">2024-10-04T16:44:59Z</dcterms:created>
  <dcterms:modified xsi:type="dcterms:W3CDTF">2025-06-03T19:52:29Z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0x0101009F54785E37441E41AE7FEFEFBC621F10</vt:lpwstr>
  </property>
</Properties>
</file>